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-15" yWindow="-15" windowWidth="14400" windowHeight="13590"/>
  </bookViews>
  <sheets>
    <sheet name="1" sheetId="1" r:id="rId1"/>
    <sheet name="Sheet2" sheetId="2" state="hidden" r:id="rId2"/>
  </sheets>
  <definedNames>
    <definedName name="_xlnm.Print_Titles" localSheetId="0">'1'!$1:$4,'1'!$A:$B</definedName>
  </definedNames>
  <calcPr calcId="144525"/>
</workbook>
</file>

<file path=xl/calcChain.xml><?xml version="1.0" encoding="utf-8"?>
<calcChain xmlns="http://schemas.openxmlformats.org/spreadsheetml/2006/main">
  <c r="AT6" i="1" l="1"/>
  <c r="AT7" i="1"/>
  <c r="AT8" i="1"/>
  <c r="AT9" i="1"/>
  <c r="AT10" i="1"/>
  <c r="AT11" i="1"/>
  <c r="AT12" i="1"/>
  <c r="AT13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5" i="1"/>
  <c r="AQ8" i="1" l="1"/>
  <c r="AQ9" i="1"/>
  <c r="AQ10" i="1"/>
  <c r="AQ14" i="1"/>
  <c r="AQ15" i="1"/>
  <c r="AQ16" i="1"/>
  <c r="AQ17" i="1"/>
  <c r="AQ18" i="1"/>
  <c r="AQ19" i="1"/>
  <c r="AQ22" i="1"/>
  <c r="AQ23" i="1"/>
  <c r="AQ24" i="1"/>
  <c r="AQ25" i="1"/>
  <c r="AQ26" i="1"/>
  <c r="AQ27" i="1"/>
  <c r="AQ28" i="1"/>
  <c r="AQ29" i="1"/>
  <c r="AQ30" i="1"/>
  <c r="AQ31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2" i="1"/>
  <c r="AK23" i="1"/>
  <c r="AK24" i="1"/>
  <c r="AK25" i="1"/>
  <c r="AK26" i="1"/>
  <c r="AK27" i="1"/>
  <c r="AK28" i="1"/>
  <c r="AK29" i="1"/>
  <c r="AK30" i="1"/>
  <c r="AK31" i="1"/>
  <c r="AK5" i="1"/>
  <c r="AN6" i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5" i="1"/>
  <c r="AD31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5" i="1"/>
  <c r="AA9" i="1"/>
  <c r="AA10" i="1"/>
  <c r="AA14" i="1"/>
  <c r="AA15" i="1"/>
  <c r="AA16" i="1"/>
  <c r="AA17" i="1"/>
  <c r="AA18" i="1"/>
  <c r="AA19" i="1"/>
  <c r="AA22" i="1"/>
  <c r="AA23" i="1"/>
  <c r="AA24" i="1"/>
  <c r="AA25" i="1"/>
  <c r="AA26" i="1"/>
  <c r="AA27" i="1"/>
  <c r="AA28" i="1"/>
  <c r="AA29" i="1"/>
  <c r="AA30" i="1"/>
  <c r="AA31" i="1"/>
  <c r="AA8" i="1"/>
  <c r="Y22" i="1"/>
  <c r="Y23" i="1"/>
  <c r="Y24" i="1"/>
  <c r="Y25" i="1"/>
  <c r="Y26" i="1"/>
  <c r="Y27" i="1"/>
  <c r="Y28" i="1"/>
  <c r="Y29" i="1"/>
  <c r="Y30" i="1"/>
  <c r="Y31" i="1"/>
  <c r="Y9" i="1"/>
  <c r="Y10" i="1"/>
  <c r="Y14" i="1"/>
  <c r="Y15" i="1"/>
  <c r="Y16" i="1"/>
  <c r="Y17" i="1"/>
  <c r="Y18" i="1"/>
  <c r="Y19" i="1"/>
  <c r="Y8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6" i="1"/>
  <c r="V27" i="1"/>
  <c r="V28" i="1"/>
  <c r="V29" i="1"/>
  <c r="V30" i="1"/>
  <c r="V31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5" i="1"/>
  <c r="N9" i="1"/>
  <c r="N10" i="1"/>
  <c r="N14" i="1"/>
  <c r="N15" i="1"/>
  <c r="N16" i="1"/>
  <c r="N17" i="1"/>
  <c r="N18" i="1"/>
  <c r="N19" i="1"/>
  <c r="N22" i="1"/>
  <c r="N23" i="1"/>
  <c r="N24" i="1"/>
  <c r="N25" i="1"/>
  <c r="N26" i="1"/>
  <c r="N27" i="1"/>
  <c r="N28" i="1"/>
  <c r="N29" i="1"/>
  <c r="N30" i="1"/>
  <c r="N31" i="1"/>
  <c r="N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5" i="1"/>
  <c r="K24" i="2" l="1"/>
  <c r="F31" i="2"/>
</calcChain>
</file>

<file path=xl/sharedStrings.xml><?xml version="1.0" encoding="utf-8"?>
<sst xmlns="http://schemas.openxmlformats.org/spreadsheetml/2006/main" count="227" uniqueCount="132">
  <si>
    <r>
      <t xml:space="preserve">  </t>
    </r>
    <r>
      <rPr>
        <b/>
        <sz val="12"/>
        <rFont val="宋体"/>
        <family val="3"/>
        <charset val="134"/>
      </rPr>
      <t xml:space="preserve">    </t>
    </r>
  </si>
  <si>
    <t>序号</t>
  </si>
  <si>
    <t>姓名</t>
  </si>
  <si>
    <t>新收数</t>
  </si>
  <si>
    <t>总计</t>
  </si>
  <si>
    <t>诉前调解程序适用率:优:≥20%，良:20%-18%，中:18%-16%，差:＜16%</t>
  </si>
  <si>
    <t>案件诉前化解成功率:优:≥10%，良:10%-8%，中:8%-6%，差:＜6%</t>
  </si>
  <si>
    <t>上、抗诉案件数</t>
  </si>
  <si>
    <t>一审案件数</t>
  </si>
  <si>
    <t>指标</t>
  </si>
  <si>
    <t>发改数</t>
  </si>
  <si>
    <t>民事诉讼案件结案数</t>
  </si>
  <si>
    <t>超法定基准审限结案数</t>
  </si>
  <si>
    <t>率值</t>
  </si>
  <si>
    <t>超法定基准审限未结案件数</t>
  </si>
  <si>
    <t>未结案件数</t>
  </si>
  <si>
    <t>简易程序案件数</t>
  </si>
  <si>
    <t>一审民事结案数</t>
  </si>
  <si>
    <t>小额诉讼程序结案数</t>
  </si>
  <si>
    <t>生效裁判案件数</t>
  </si>
  <si>
    <t>首次执行案件收案数</t>
  </si>
  <si>
    <t>人民法院调解平台诉前调解立案数</t>
  </si>
  <si>
    <t>人民法院调解平台成功在诉前调解的案件数</t>
  </si>
  <si>
    <t>胡忠宪</t>
  </si>
  <si>
    <t>胡维厅</t>
  </si>
  <si>
    <t>梅传莉</t>
  </si>
  <si>
    <t>蔡韧</t>
  </si>
  <si>
    <t>王秀梅</t>
  </si>
  <si>
    <t>王祖华</t>
  </si>
  <si>
    <t>陈玛玲</t>
  </si>
  <si>
    <t>方平</t>
  </si>
  <si>
    <t>董王超</t>
  </si>
  <si>
    <t>杨前国</t>
  </si>
  <si>
    <t>韩运生</t>
  </si>
  <si>
    <t>柳军</t>
  </si>
  <si>
    <t>祁怀志</t>
  </si>
  <si>
    <t>彭学彬</t>
  </si>
  <si>
    <t>董晓明</t>
  </si>
  <si>
    <t>熊玉和</t>
  </si>
  <si>
    <t>高控</t>
  </si>
  <si>
    <t>陈长斌</t>
  </si>
  <si>
    <t>胡汉青</t>
  </si>
  <si>
    <t>张鑫</t>
  </si>
  <si>
    <t>张涛</t>
  </si>
  <si>
    <t>杨帆</t>
  </si>
  <si>
    <t>丁文一</t>
  </si>
  <si>
    <t>张学军</t>
  </si>
  <si>
    <t>方涛</t>
  </si>
  <si>
    <t>詹峰</t>
  </si>
  <si>
    <t>陈玲莉</t>
  </si>
  <si>
    <t>陈长春</t>
  </si>
  <si>
    <t>连升玉</t>
  </si>
  <si>
    <t>总计(不含执行)</t>
  </si>
  <si>
    <t>王娟</t>
  </si>
  <si>
    <t>3</t>
    <phoneticPr fontId="1" type="noConversion"/>
  </si>
  <si>
    <t>4</t>
    <phoneticPr fontId="1" type="noConversion"/>
  </si>
  <si>
    <t>当庭裁判率</t>
    <phoneticPr fontId="1" type="noConversion"/>
  </si>
  <si>
    <t>诉讼案件结案数</t>
    <phoneticPr fontId="1" type="noConversion"/>
  </si>
  <si>
    <t>当庭裁判案件数</t>
    <phoneticPr fontId="1" type="noConversion"/>
  </si>
  <si>
    <t>生效裁判案件数</t>
    <phoneticPr fontId="1" type="noConversion"/>
  </si>
  <si>
    <t>被再审审查案件数</t>
    <phoneticPr fontId="1" type="noConversion"/>
  </si>
  <si>
    <t>指标</t>
    <phoneticPr fontId="1" type="noConversion"/>
  </si>
  <si>
    <t>张军</t>
    <phoneticPr fontId="1" type="noConversion"/>
  </si>
  <si>
    <t>2</t>
    <phoneticPr fontId="1" type="noConversion"/>
  </si>
  <si>
    <t>指标</t>
    <phoneticPr fontId="1" type="noConversion"/>
  </si>
  <si>
    <t>一审案件改判、发回重审率:   优≤1%，  良：1%-1.5%，中：1.5%-2%，差：&gt;2%</t>
    <phoneticPr fontId="1" type="noConversion"/>
  </si>
  <si>
    <t>一审民事简易程序适用率：优≥95%，  良：95%-93%，中：93%-90%，差：&lt;90%</t>
    <phoneticPr fontId="1" type="noConversion"/>
  </si>
  <si>
    <t>曾治民</t>
    <phoneticPr fontId="1" type="noConversion"/>
  </si>
  <si>
    <t>李栋</t>
    <phoneticPr fontId="1" type="noConversion"/>
  </si>
  <si>
    <t>结案率</t>
    <phoneticPr fontId="1" type="noConversion"/>
  </si>
  <si>
    <t>结案数（不含调解协议司法确认案件）</t>
    <phoneticPr fontId="1" type="noConversion"/>
  </si>
  <si>
    <t>良</t>
    <phoneticPr fontId="1" type="noConversion"/>
  </si>
  <si>
    <t>优</t>
    <phoneticPr fontId="1" type="noConversion"/>
  </si>
  <si>
    <t>差</t>
    <phoneticPr fontId="1" type="noConversion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</si>
  <si>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</si>
  <si>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</si>
  <si>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</si>
  <si>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</si>
  <si>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</si>
  <si>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</si>
  <si>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</si>
  <si>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</si>
  <si>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</si>
  <si>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</si>
  <si>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</si>
  <si>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</si>
  <si>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</si>
  <si>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</si>
  <si>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</si>
  <si>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</si>
  <si>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</si>
  <si>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</si>
  <si>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</si>
  <si>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</si>
  <si>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民事诉讼结案件调撤数</t>
    <phoneticPr fontId="1" type="noConversion"/>
  </si>
  <si>
    <t>一审案件服判息诉率： 优:≥91%，良:91%-89%，中:89%-88%，差:＜88%</t>
    <phoneticPr fontId="1" type="noConversion"/>
  </si>
  <si>
    <t>民事案件调撤率：优≥41%，  良：41%-38%，中：38%-33%，差：&lt;33%</t>
    <phoneticPr fontId="1" type="noConversion"/>
  </si>
  <si>
    <t>一审民事小额诉讼程序适用率：优≥38%，良：38%-32%，中：32%-28%，差：&lt;28%</t>
    <phoneticPr fontId="1" type="noConversion"/>
  </si>
  <si>
    <t>诉讼案件当庭裁判率：优:≥20%，良:20%-15%，中:15%-8%，差:＜8%</t>
    <phoneticPr fontId="1" type="noConversion"/>
  </si>
  <si>
    <t>5</t>
  </si>
  <si>
    <t>生效案件服判息诉率：优:≥99.6%，良:99.6%-99.3%，中:99.3%-99%，差:＜99%</t>
    <phoneticPr fontId="1" type="noConversion"/>
  </si>
  <si>
    <t>平均审理天数
优:≤35，良:35-37，中:37-40，差:＞40</t>
    <phoneticPr fontId="1" type="noConversion"/>
  </si>
  <si>
    <t>法定审限内未结案比：优≥96%，良：96%-93%，中：93%-90%，差：&lt;90%</t>
    <phoneticPr fontId="1" type="noConversion"/>
  </si>
  <si>
    <t>生效裁判自动履行率：优:≥70%，良:60%-70%，中:50%-60%，差:＜50%</t>
    <phoneticPr fontId="1" type="noConversion"/>
  </si>
  <si>
    <t>网上开庭情况</t>
    <phoneticPr fontId="1" type="noConversion"/>
  </si>
  <si>
    <t>裁判文书上网情况</t>
    <phoneticPr fontId="1" type="noConversion"/>
  </si>
  <si>
    <t>1</t>
    <phoneticPr fontId="1" type="noConversion"/>
  </si>
  <si>
    <t>娄匡元</t>
    <phoneticPr fontId="1" type="noConversion"/>
  </si>
  <si>
    <t>26</t>
  </si>
  <si>
    <t>网上开庭数</t>
    <phoneticPr fontId="1" type="noConversion"/>
  </si>
  <si>
    <t>开庭案件数</t>
    <phoneticPr fontId="1" type="noConversion"/>
  </si>
  <si>
    <t>网上开庭率</t>
    <phoneticPr fontId="1" type="noConversion"/>
  </si>
  <si>
    <t>庭审直播完成数</t>
    <phoneticPr fontId="1" type="noConversion"/>
  </si>
  <si>
    <t>裁判文书上网数</t>
    <phoneticPr fontId="1" type="noConversion"/>
  </si>
  <si>
    <t>网上阅卷</t>
    <phoneticPr fontId="1" type="noConversion"/>
  </si>
  <si>
    <t>申请数</t>
    <phoneticPr fontId="1" type="noConversion"/>
  </si>
  <si>
    <t>合格数</t>
    <phoneticPr fontId="1" type="noConversion"/>
  </si>
  <si>
    <t>合格率</t>
    <phoneticPr fontId="1" type="noConversion"/>
  </si>
  <si>
    <t>罗山法院2023年3月员额法官审判质效情况统计表（不含执行）</t>
    <phoneticPr fontId="1" type="noConversion"/>
  </si>
  <si>
    <t>收结案均衡度</t>
    <phoneticPr fontId="1" type="noConversion"/>
  </si>
  <si>
    <t>2</t>
    <phoneticPr fontId="1" type="noConversion"/>
  </si>
  <si>
    <t>1</t>
    <phoneticPr fontId="1" type="noConversion"/>
  </si>
  <si>
    <t>0</t>
    <phoneticPr fontId="1" type="noConversion"/>
  </si>
  <si>
    <t>44</t>
    <phoneticPr fontId="1" type="noConversion"/>
  </si>
  <si>
    <t>庭审直播完成情况</t>
    <phoneticPr fontId="1" type="noConversion"/>
  </si>
  <si>
    <t>庭审直播率</t>
    <phoneticPr fontId="1" type="noConversion"/>
  </si>
  <si>
    <t>/</t>
    <phoneticPr fontId="1" type="noConversion"/>
  </si>
  <si>
    <t>/</t>
    <phoneticPr fontId="1" type="noConversion"/>
  </si>
  <si>
    <t>法定审限内结案率：优≥98.5%，  良：98.5%-96%，中：96%-93%，差：&lt;93%</t>
    <phoneticPr fontId="1" type="noConversion"/>
  </si>
  <si>
    <t>收案均衡度：优≥0.9，  良：0.9-0.8，中：0.8-0.7，差：&lt;0.7</t>
    <phoneticPr fontId="1" type="noConversion"/>
  </si>
  <si>
    <t>结案均衡度：优≥0.8，  良：0.8-0.7，中：0.7-0.6，差：&lt;0.6</t>
    <phoneticPr fontId="1" type="noConversion"/>
  </si>
  <si>
    <t>诉讼案件数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</si>
</sst>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0" x14ac:knownFonts="1">
    <font>
      <sz val="12"/>
      <name val="宋体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0"/>
      <name val="Arial"/>
      <family val="2"/>
    </font>
    <font>
      <b/>
      <sz val="12"/>
      <name val="宋体"/>
      <family val="3"/>
      <charset val="134"/>
    </font>
    <font>
      <sz val="12"/>
      <color rgb="FF92D050"/>
      <name val="宋体"/>
      <family val="3"/>
      <charset val="134"/>
    </font>
    <font>
      <sz val="8"/>
      <name val="宋体"/>
      <charset val="134"/>
    </font>
    <font>
      <sz val="8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Fill="1" applyBorder="1" applyAlignment="1">
      <alignment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3" xfId="0" applyFill="1" applyBorder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10" fontId="1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10" fontId="3" fillId="0" borderId="3" xfId="0" applyNumberFormat="1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7" fontId="9" fillId="0" borderId="3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0" fontId="1" fillId="5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49" fontId="3" fillId="5" borderId="3" xfId="0" applyNumberFormat="1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5"/>
  <sheetViews>
    <sheetView tabSelected="1" zoomScaleSheetLayoutView="100" workbookViewId="0">
      <pane xSplit="2" ySplit="4" topLeftCell="C11" activePane="bottomRight" state="frozen"/>
      <selection pane="topRight"/>
      <selection pane="bottomLeft"/>
      <selection pane="bottomRight" activeCell="T22" sqref="T22"/>
    </sheetView>
  </sheetViews>
  <sheetFormatPr defaultColWidth="9" defaultRowHeight="14.25" x14ac:dyDescent="0.15"/>
  <cols>
    <col min="1" max="1" width="5.875" customWidth="1"/>
    <col min="2" max="2" width="7.5" customWidth="1"/>
    <col min="3" max="3" width="6.125" customWidth="1"/>
    <col min="4" max="4" width="6.25" style="5" customWidth="1"/>
    <col min="5" max="5" width="5.625" style="5" customWidth="1"/>
    <col min="6" max="6" width="7.875" customWidth="1"/>
    <col min="7" max="8" width="6.875" style="5" customWidth="1"/>
    <col min="9" max="9" width="7.875" customWidth="1"/>
    <col min="10" max="10" width="7.875" style="5" customWidth="1"/>
    <col min="11" max="11" width="8.25" customWidth="1"/>
    <col min="12" max="12" width="7.125" customWidth="1"/>
    <col min="13" max="13" width="8.25" style="5" customWidth="1"/>
    <col min="14" max="14" width="7.875" customWidth="1"/>
    <col min="15" max="15" width="6.5" style="5" customWidth="1"/>
    <col min="16" max="16" width="8.125" style="5" customWidth="1"/>
    <col min="17" max="17" width="13.875" style="5" customWidth="1"/>
    <col min="18" max="18" width="13.375" style="5" customWidth="1"/>
    <col min="19" max="19" width="9.125" style="37" customWidth="1"/>
    <col min="20" max="20" width="7.375" style="5" customWidth="1"/>
    <col min="21" max="21" width="7.25" style="5" customWidth="1"/>
    <col min="22" max="22" width="9.625" style="5" customWidth="1"/>
    <col min="23" max="23" width="6.875" customWidth="1"/>
    <col min="24" max="24" width="7.625" style="5" customWidth="1"/>
    <col min="25" max="25" width="6.25" customWidth="1"/>
    <col min="26" max="26" width="9" style="5" customWidth="1"/>
    <col min="27" max="27" width="10.375" customWidth="1"/>
    <col min="28" max="28" width="5.5" style="5" customWidth="1"/>
    <col min="29" max="30" width="5.625" style="5" customWidth="1"/>
    <col min="31" max="31" width="6.875" style="5" hidden="1" customWidth="1"/>
    <col min="32" max="32" width="5.625" style="5" hidden="1" customWidth="1"/>
    <col min="33" max="33" width="7.875" style="5" hidden="1" customWidth="1"/>
    <col min="34" max="34" width="5.375" style="5" hidden="1" customWidth="1"/>
    <col min="35" max="35" width="7" style="5" customWidth="1"/>
    <col min="36" max="36" width="5.375" style="5" customWidth="1"/>
    <col min="37" max="37" width="6.875" style="5" customWidth="1"/>
    <col min="38" max="38" width="8.25" style="5" customWidth="1"/>
    <col min="39" max="39" width="5.375" style="5" customWidth="1"/>
    <col min="40" max="40" width="7.875" style="5" customWidth="1"/>
  </cols>
  <sheetData>
    <row r="1" spans="1:50" ht="27" customHeight="1" x14ac:dyDescent="0.15">
      <c r="A1" s="6" t="s">
        <v>0</v>
      </c>
      <c r="B1" s="85" t="s">
        <v>118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19"/>
      <c r="X1" s="26"/>
      <c r="Y1" s="19"/>
      <c r="Z1" s="26"/>
      <c r="AA1" s="19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</row>
    <row r="2" spans="1:50" ht="18" customHeight="1" x14ac:dyDescent="0.15">
      <c r="A2" s="7"/>
      <c r="B2" s="8"/>
      <c r="C2" s="41" t="s">
        <v>72</v>
      </c>
      <c r="D2" s="42"/>
      <c r="E2" s="40" t="s">
        <v>71</v>
      </c>
      <c r="F2" s="43"/>
      <c r="G2" s="44"/>
      <c r="H2" s="33" t="s">
        <v>73</v>
      </c>
      <c r="I2" s="45"/>
      <c r="J2" s="13"/>
      <c r="K2" s="13"/>
      <c r="L2" s="13"/>
      <c r="M2" s="13"/>
      <c r="N2" s="13"/>
      <c r="O2" s="8"/>
      <c r="P2" s="8"/>
      <c r="Q2" s="8"/>
      <c r="R2" s="8"/>
      <c r="S2" s="20"/>
      <c r="T2" s="86"/>
      <c r="U2" s="86"/>
      <c r="V2" s="87"/>
      <c r="W2" s="7"/>
      <c r="X2" s="27"/>
      <c r="Y2" s="7"/>
      <c r="Z2" s="27"/>
      <c r="AA2" s="7"/>
    </row>
    <row r="3" spans="1:50" ht="95.1" customHeight="1" x14ac:dyDescent="0.15">
      <c r="A3" s="90" t="s">
        <v>1</v>
      </c>
      <c r="B3" s="90" t="s">
        <v>2</v>
      </c>
      <c r="C3" s="90" t="s">
        <v>70</v>
      </c>
      <c r="D3" s="90" t="s">
        <v>3</v>
      </c>
      <c r="E3" s="90" t="s">
        <v>4</v>
      </c>
      <c r="F3" s="88" t="s">
        <v>69</v>
      </c>
      <c r="G3" s="88" t="s">
        <v>95</v>
      </c>
      <c r="H3" s="88"/>
      <c r="I3" s="89"/>
      <c r="J3" s="90" t="s">
        <v>65</v>
      </c>
      <c r="K3" s="90"/>
      <c r="L3" s="90" t="s">
        <v>96</v>
      </c>
      <c r="M3" s="90"/>
      <c r="N3" s="90"/>
      <c r="O3" s="88" t="s">
        <v>128</v>
      </c>
      <c r="P3" s="89"/>
      <c r="Q3" s="91" t="s">
        <v>119</v>
      </c>
      <c r="R3" s="84"/>
      <c r="S3" s="36" t="s">
        <v>101</v>
      </c>
      <c r="T3" s="90" t="s">
        <v>102</v>
      </c>
      <c r="U3" s="90"/>
      <c r="V3" s="90"/>
      <c r="W3" s="88" t="s">
        <v>66</v>
      </c>
      <c r="X3" s="88"/>
      <c r="Y3" s="88"/>
      <c r="Z3" s="88" t="s">
        <v>97</v>
      </c>
      <c r="AA3" s="89"/>
      <c r="AB3" s="88" t="s">
        <v>103</v>
      </c>
      <c r="AC3" s="88"/>
      <c r="AD3" s="88"/>
      <c r="AE3" s="88" t="s">
        <v>5</v>
      </c>
      <c r="AF3" s="89"/>
      <c r="AG3" s="88" t="s">
        <v>6</v>
      </c>
      <c r="AH3" s="89"/>
      <c r="AI3" s="91" t="s">
        <v>98</v>
      </c>
      <c r="AJ3" s="83"/>
      <c r="AK3" s="84"/>
      <c r="AL3" s="91" t="s">
        <v>100</v>
      </c>
      <c r="AM3" s="83"/>
      <c r="AN3" s="84"/>
      <c r="AO3" s="91" t="s">
        <v>124</v>
      </c>
      <c r="AP3" s="94"/>
      <c r="AQ3" s="95"/>
      <c r="AR3" s="89" t="s">
        <v>104</v>
      </c>
      <c r="AS3" s="89"/>
      <c r="AT3" s="89"/>
      <c r="AU3" s="50" t="s">
        <v>105</v>
      </c>
      <c r="AV3" s="82" t="s">
        <v>114</v>
      </c>
      <c r="AW3" s="83"/>
      <c r="AX3" s="84"/>
    </row>
    <row r="4" spans="1:50" ht="75" customHeight="1" x14ac:dyDescent="0.15">
      <c r="A4" s="90"/>
      <c r="B4" s="90"/>
      <c r="C4" s="90"/>
      <c r="D4" s="90"/>
      <c r="E4" s="90"/>
      <c r="F4" s="88"/>
      <c r="G4" s="10" t="s">
        <v>7</v>
      </c>
      <c r="H4" s="10" t="s">
        <v>8</v>
      </c>
      <c r="I4" s="14" t="s">
        <v>9</v>
      </c>
      <c r="J4" s="9" t="s">
        <v>10</v>
      </c>
      <c r="K4" s="14" t="s">
        <v>9</v>
      </c>
      <c r="L4" s="15" t="s">
        <v>94</v>
      </c>
      <c r="M4" s="10" t="s">
        <v>11</v>
      </c>
      <c r="N4" s="14" t="s">
        <v>9</v>
      </c>
      <c r="O4" s="9" t="s">
        <v>12</v>
      </c>
      <c r="P4" s="21" t="s">
        <v>13</v>
      </c>
      <c r="Q4" s="67" t="s">
        <v>129</v>
      </c>
      <c r="R4" s="67" t="s">
        <v>130</v>
      </c>
      <c r="S4" s="22" t="s">
        <v>64</v>
      </c>
      <c r="T4" s="22" t="s">
        <v>14</v>
      </c>
      <c r="U4" s="22" t="s">
        <v>15</v>
      </c>
      <c r="V4" s="22" t="s">
        <v>9</v>
      </c>
      <c r="W4" s="22" t="s">
        <v>16</v>
      </c>
      <c r="X4" s="22" t="s">
        <v>17</v>
      </c>
      <c r="Y4" s="22" t="s">
        <v>9</v>
      </c>
      <c r="Z4" s="22" t="s">
        <v>18</v>
      </c>
      <c r="AA4" s="22" t="s">
        <v>9</v>
      </c>
      <c r="AB4" s="22" t="s">
        <v>19</v>
      </c>
      <c r="AC4" s="22" t="s">
        <v>20</v>
      </c>
      <c r="AD4" s="22" t="s">
        <v>9</v>
      </c>
      <c r="AE4" s="22" t="s">
        <v>21</v>
      </c>
      <c r="AF4" s="22" t="s">
        <v>9</v>
      </c>
      <c r="AG4" s="22" t="s">
        <v>22</v>
      </c>
      <c r="AH4" s="22" t="s">
        <v>9</v>
      </c>
      <c r="AI4" s="22" t="s">
        <v>57</v>
      </c>
      <c r="AJ4" s="22" t="s">
        <v>58</v>
      </c>
      <c r="AK4" s="22" t="s">
        <v>56</v>
      </c>
      <c r="AL4" s="34" t="s">
        <v>59</v>
      </c>
      <c r="AM4" s="34" t="s">
        <v>60</v>
      </c>
      <c r="AN4" s="34" t="s">
        <v>61</v>
      </c>
      <c r="AO4" s="48" t="s">
        <v>112</v>
      </c>
      <c r="AP4" s="60" t="s">
        <v>131</v>
      </c>
      <c r="AQ4" s="60" t="s">
        <v>125</v>
      </c>
      <c r="AR4" s="48" t="s">
        <v>109</v>
      </c>
      <c r="AS4" s="48" t="s">
        <v>110</v>
      </c>
      <c r="AT4" s="48" t="s">
        <v>111</v>
      </c>
      <c r="AU4" s="48" t="s">
        <v>113</v>
      </c>
      <c r="AV4" s="49" t="s">
        <v>115</v>
      </c>
      <c r="AW4" s="49" t="s">
        <v>116</v>
      </c>
      <c r="AX4" s="49" t="s">
        <v>117</v>
      </c>
    </row>
    <row r="5" spans="1:50" ht="19.5" customHeight="1" x14ac:dyDescent="0.15">
      <c r="A5" s="11" t="s">
        <v>106</v>
      </c>
      <c r="B5" s="51" t="s">
        <v>107</v>
      </c>
      <c r="C5" s="51" t="s">
        <v>120</v>
      </c>
      <c r="D5" s="51" t="s">
        <v>121</v>
      </c>
      <c r="E5" s="51" t="s">
        <v>120</v>
      </c>
      <c r="F5" s="56">
        <f>C5/E5</f>
        <v>1</v>
      </c>
      <c r="G5" s="52">
        <v>1</v>
      </c>
      <c r="H5" s="52">
        <v>2</v>
      </c>
      <c r="I5" s="75">
        <f>1-G5/H5</f>
        <v>0.5</v>
      </c>
      <c r="J5" s="51" t="s">
        <v>122</v>
      </c>
      <c r="K5" s="57">
        <f>J5/H5</f>
        <v>0</v>
      </c>
      <c r="L5" s="52" t="s">
        <v>126</v>
      </c>
      <c r="M5" s="52" t="s">
        <v>126</v>
      </c>
      <c r="N5" s="65" t="s">
        <v>126</v>
      </c>
      <c r="O5" s="51" t="s">
        <v>121</v>
      </c>
      <c r="P5" s="75">
        <f>1-O5/C5</f>
        <v>0.5</v>
      </c>
      <c r="Q5" s="66">
        <v>0.01</v>
      </c>
      <c r="R5" s="66">
        <v>0.01</v>
      </c>
      <c r="S5" s="78" t="s">
        <v>123</v>
      </c>
      <c r="T5" s="53" t="s">
        <v>122</v>
      </c>
      <c r="U5" s="53" t="s">
        <v>122</v>
      </c>
      <c r="V5" s="57">
        <v>1</v>
      </c>
      <c r="W5" s="53" t="s">
        <v>126</v>
      </c>
      <c r="X5" s="53" t="s">
        <v>126</v>
      </c>
      <c r="Y5" s="53" t="s">
        <v>126</v>
      </c>
      <c r="Z5" s="53" t="s">
        <v>127</v>
      </c>
      <c r="AA5" s="53" t="s">
        <v>126</v>
      </c>
      <c r="AB5" s="53"/>
      <c r="AC5" s="53"/>
      <c r="AD5" s="53"/>
      <c r="AE5" s="53"/>
      <c r="AF5" s="53"/>
      <c r="AG5" s="53"/>
      <c r="AH5" s="53"/>
      <c r="AI5" s="52">
        <v>2</v>
      </c>
      <c r="AJ5" s="53" t="s">
        <v>121</v>
      </c>
      <c r="AK5" s="57">
        <f>AJ5/AI5</f>
        <v>0.5</v>
      </c>
      <c r="AL5" s="17">
        <f>H5-G5</f>
        <v>1</v>
      </c>
      <c r="AM5" s="17">
        <v>0</v>
      </c>
      <c r="AN5" s="12">
        <f>1-AM5/AL5</f>
        <v>1</v>
      </c>
      <c r="AO5" s="17" t="s">
        <v>126</v>
      </c>
      <c r="AP5" s="52">
        <v>2</v>
      </c>
      <c r="AQ5" s="12" t="s">
        <v>126</v>
      </c>
      <c r="AR5" s="17">
        <v>0</v>
      </c>
      <c r="AS5" s="17">
        <v>2</v>
      </c>
      <c r="AT5" s="12">
        <f>AR5/AS5</f>
        <v>0</v>
      </c>
      <c r="AU5" s="17" t="s">
        <v>126</v>
      </c>
      <c r="AV5" s="64">
        <v>1</v>
      </c>
      <c r="AW5" s="64">
        <v>1</v>
      </c>
      <c r="AX5" s="12">
        <f>AW5/AV5</f>
        <v>1</v>
      </c>
    </row>
    <row r="6" spans="1:50" ht="19.5" customHeight="1" x14ac:dyDescent="0.15">
      <c r="A6" s="11" t="s">
        <v>63</v>
      </c>
      <c r="B6" s="35" t="s">
        <v>62</v>
      </c>
      <c r="C6" s="3">
        <v>5</v>
      </c>
      <c r="D6" s="3">
        <v>6</v>
      </c>
      <c r="E6" s="3">
        <v>7</v>
      </c>
      <c r="F6" s="56">
        <f t="shared" ref="F6:F31" si="0">C6/E6</f>
        <v>0.7142857142857143</v>
      </c>
      <c r="G6" s="3">
        <v>0</v>
      </c>
      <c r="H6" s="3">
        <v>4</v>
      </c>
      <c r="I6" s="57">
        <f t="shared" ref="I6:I31" si="1">1-G6/H6</f>
        <v>1</v>
      </c>
      <c r="J6" s="3">
        <v>1</v>
      </c>
      <c r="K6" s="75">
        <f t="shared" ref="K6:K31" si="2">J6/H6</f>
        <v>0.25</v>
      </c>
      <c r="L6" s="3" t="s">
        <v>127</v>
      </c>
      <c r="M6" s="3" t="s">
        <v>127</v>
      </c>
      <c r="N6" s="16" t="s">
        <v>127</v>
      </c>
      <c r="O6" s="3">
        <v>0</v>
      </c>
      <c r="P6" s="57">
        <f t="shared" ref="P6:P31" si="3">1-O6/C6</f>
        <v>1</v>
      </c>
      <c r="Q6" s="66">
        <v>0.18</v>
      </c>
      <c r="R6" s="66">
        <v>0.43</v>
      </c>
      <c r="S6" s="72">
        <v>23.8</v>
      </c>
      <c r="T6" s="17">
        <v>0</v>
      </c>
      <c r="U6" s="17">
        <v>2</v>
      </c>
      <c r="V6" s="57">
        <f t="shared" ref="V6:V31" si="4">1-T6/U6</f>
        <v>1</v>
      </c>
      <c r="W6" s="17" t="s">
        <v>127</v>
      </c>
      <c r="X6" s="17" t="s">
        <v>127</v>
      </c>
      <c r="Y6" s="12" t="s">
        <v>127</v>
      </c>
      <c r="Z6" s="17" t="s">
        <v>127</v>
      </c>
      <c r="AA6" s="12" t="s">
        <v>127</v>
      </c>
      <c r="AB6" s="17"/>
      <c r="AC6" s="17"/>
      <c r="AD6" s="17"/>
      <c r="AE6" s="17"/>
      <c r="AF6" s="17"/>
      <c r="AG6" s="17"/>
      <c r="AH6" s="17"/>
      <c r="AI6" s="3">
        <v>5</v>
      </c>
      <c r="AJ6" s="24">
        <v>3</v>
      </c>
      <c r="AK6" s="57">
        <f t="shared" ref="AK6:AK31" si="5">AJ6/AI6</f>
        <v>0.6</v>
      </c>
      <c r="AL6" s="17">
        <f t="shared" ref="AL6:AL31" si="6">H6-G6</f>
        <v>4</v>
      </c>
      <c r="AM6" s="17">
        <v>0</v>
      </c>
      <c r="AN6" s="12">
        <f t="shared" ref="AN6:AN31" si="7">1-AM6/AL6</f>
        <v>1</v>
      </c>
      <c r="AO6" s="17" t="s">
        <v>127</v>
      </c>
      <c r="AP6" s="3">
        <v>4</v>
      </c>
      <c r="AQ6" s="12" t="s">
        <v>126</v>
      </c>
      <c r="AR6" s="17">
        <v>2</v>
      </c>
      <c r="AS6" s="17">
        <v>5</v>
      </c>
      <c r="AT6" s="12">
        <f t="shared" ref="AT6:AT31" si="8">AR6/AS6</f>
        <v>0.4</v>
      </c>
      <c r="AU6" s="17" t="s">
        <v>127</v>
      </c>
      <c r="AV6" s="64">
        <v>0</v>
      </c>
      <c r="AW6" s="64">
        <v>0</v>
      </c>
      <c r="AX6" s="12">
        <v>0</v>
      </c>
    </row>
    <row r="7" spans="1:50" ht="18.75" customHeight="1" x14ac:dyDescent="0.15">
      <c r="A7" s="11" t="s">
        <v>54</v>
      </c>
      <c r="B7" s="1" t="s">
        <v>23</v>
      </c>
      <c r="C7" s="3">
        <v>14</v>
      </c>
      <c r="D7" s="3">
        <v>15</v>
      </c>
      <c r="E7" s="3">
        <v>16</v>
      </c>
      <c r="F7" s="56">
        <f t="shared" si="0"/>
        <v>0.875</v>
      </c>
      <c r="G7" s="3">
        <v>2</v>
      </c>
      <c r="H7" s="3">
        <v>14</v>
      </c>
      <c r="I7" s="75">
        <f t="shared" si="1"/>
        <v>0.85714285714285721</v>
      </c>
      <c r="J7" s="3">
        <v>0</v>
      </c>
      <c r="K7" s="57">
        <f t="shared" si="2"/>
        <v>0</v>
      </c>
      <c r="L7" s="17" t="s">
        <v>127</v>
      </c>
      <c r="M7" s="17" t="s">
        <v>127</v>
      </c>
      <c r="N7" s="16" t="s">
        <v>127</v>
      </c>
      <c r="O7" s="3">
        <v>2</v>
      </c>
      <c r="P7" s="75">
        <f t="shared" si="3"/>
        <v>0.85714285714285721</v>
      </c>
      <c r="Q7" s="66">
        <v>0.72</v>
      </c>
      <c r="R7" s="66">
        <v>0.9</v>
      </c>
      <c r="S7" s="73">
        <v>12.92</v>
      </c>
      <c r="T7" s="17">
        <v>0</v>
      </c>
      <c r="U7" s="24">
        <v>2</v>
      </c>
      <c r="V7" s="57">
        <f t="shared" si="4"/>
        <v>1</v>
      </c>
      <c r="W7" s="17" t="s">
        <v>127</v>
      </c>
      <c r="X7" s="17" t="s">
        <v>127</v>
      </c>
      <c r="Y7" s="12" t="s">
        <v>127</v>
      </c>
      <c r="Z7" s="17" t="s">
        <v>127</v>
      </c>
      <c r="AA7" s="12" t="s">
        <v>127</v>
      </c>
      <c r="AB7" s="29"/>
      <c r="AC7" s="29"/>
      <c r="AD7" s="29"/>
      <c r="AE7" s="29"/>
      <c r="AF7" s="29"/>
      <c r="AG7" s="29"/>
      <c r="AH7" s="29"/>
      <c r="AI7" s="3">
        <v>14</v>
      </c>
      <c r="AJ7" s="24">
        <v>8</v>
      </c>
      <c r="AK7" s="57">
        <f t="shared" si="5"/>
        <v>0.5714285714285714</v>
      </c>
      <c r="AL7" s="17">
        <f t="shared" si="6"/>
        <v>12</v>
      </c>
      <c r="AM7" s="17">
        <v>0</v>
      </c>
      <c r="AN7" s="12">
        <f t="shared" si="7"/>
        <v>1</v>
      </c>
      <c r="AO7" s="17" t="s">
        <v>127</v>
      </c>
      <c r="AP7" s="3">
        <v>14</v>
      </c>
      <c r="AQ7" s="12" t="s">
        <v>126</v>
      </c>
      <c r="AR7" s="62">
        <v>5</v>
      </c>
      <c r="AS7" s="17">
        <v>14</v>
      </c>
      <c r="AT7" s="12">
        <f t="shared" si="8"/>
        <v>0.35714285714285715</v>
      </c>
      <c r="AU7" s="17" t="s">
        <v>127</v>
      </c>
      <c r="AV7" s="64">
        <v>1</v>
      </c>
      <c r="AW7" s="64">
        <v>1</v>
      </c>
      <c r="AX7" s="12">
        <f t="shared" ref="AX7:AX31" si="9">AW7/AV7</f>
        <v>1</v>
      </c>
    </row>
    <row r="8" spans="1:50" ht="18" customHeight="1" x14ac:dyDescent="0.15">
      <c r="A8" s="11" t="s">
        <v>55</v>
      </c>
      <c r="B8" s="1" t="s">
        <v>25</v>
      </c>
      <c r="C8" s="3">
        <v>26</v>
      </c>
      <c r="D8" s="3">
        <v>30</v>
      </c>
      <c r="E8" s="3">
        <v>34</v>
      </c>
      <c r="F8" s="56">
        <f t="shared" si="0"/>
        <v>0.76470588235294112</v>
      </c>
      <c r="G8" s="3">
        <v>1</v>
      </c>
      <c r="H8" s="3">
        <v>26</v>
      </c>
      <c r="I8" s="57">
        <f t="shared" si="1"/>
        <v>0.96153846153846156</v>
      </c>
      <c r="J8" s="3">
        <v>0</v>
      </c>
      <c r="K8" s="57">
        <f t="shared" si="2"/>
        <v>0</v>
      </c>
      <c r="L8" s="17">
        <v>14</v>
      </c>
      <c r="M8" s="3">
        <v>26</v>
      </c>
      <c r="N8" s="46">
        <f>L8/M8</f>
        <v>0.53846153846153844</v>
      </c>
      <c r="O8" s="3">
        <v>0</v>
      </c>
      <c r="P8" s="57">
        <f t="shared" si="3"/>
        <v>1</v>
      </c>
      <c r="Q8" s="66">
        <v>0.78</v>
      </c>
      <c r="R8" s="66">
        <v>0.48</v>
      </c>
      <c r="S8" s="47">
        <v>32</v>
      </c>
      <c r="T8" s="17">
        <v>0</v>
      </c>
      <c r="U8" s="23">
        <v>8</v>
      </c>
      <c r="V8" s="57">
        <f t="shared" si="4"/>
        <v>1</v>
      </c>
      <c r="W8" s="17">
        <v>24</v>
      </c>
      <c r="X8" s="3">
        <v>26</v>
      </c>
      <c r="Y8" s="81">
        <f>W8/X8</f>
        <v>0.92307692307692313</v>
      </c>
      <c r="Z8" s="30">
        <v>9</v>
      </c>
      <c r="AA8" s="68">
        <f>Z8/X8</f>
        <v>0.34615384615384615</v>
      </c>
      <c r="AB8" s="29"/>
      <c r="AC8" s="29"/>
      <c r="AD8" s="29"/>
      <c r="AE8" s="29"/>
      <c r="AF8" s="29"/>
      <c r="AG8" s="29"/>
      <c r="AH8" s="29"/>
      <c r="AI8" s="3">
        <v>26</v>
      </c>
      <c r="AJ8" s="23">
        <v>13</v>
      </c>
      <c r="AK8" s="57">
        <f t="shared" si="5"/>
        <v>0.5</v>
      </c>
      <c r="AL8" s="17">
        <f t="shared" si="6"/>
        <v>25</v>
      </c>
      <c r="AM8" s="17">
        <v>0</v>
      </c>
      <c r="AN8" s="12">
        <f t="shared" si="7"/>
        <v>1</v>
      </c>
      <c r="AO8" s="17">
        <v>17</v>
      </c>
      <c r="AP8" s="3">
        <v>26</v>
      </c>
      <c r="AQ8" s="12">
        <f t="shared" ref="AQ8:AQ31" si="10">AO8/AP8</f>
        <v>0.65384615384615385</v>
      </c>
      <c r="AR8" s="62">
        <v>9</v>
      </c>
      <c r="AS8" s="17">
        <v>16</v>
      </c>
      <c r="AT8" s="12">
        <f t="shared" si="8"/>
        <v>0.5625</v>
      </c>
      <c r="AU8" s="17">
        <v>0</v>
      </c>
      <c r="AV8" s="64">
        <v>6</v>
      </c>
      <c r="AW8" s="64">
        <v>6</v>
      </c>
      <c r="AX8" s="12">
        <f t="shared" si="9"/>
        <v>1</v>
      </c>
    </row>
    <row r="9" spans="1:50" ht="18" customHeight="1" x14ac:dyDescent="0.15">
      <c r="A9" s="11" t="s">
        <v>99</v>
      </c>
      <c r="B9" s="39" t="s">
        <v>67</v>
      </c>
      <c r="C9" s="3">
        <v>31</v>
      </c>
      <c r="D9" s="3">
        <v>30</v>
      </c>
      <c r="E9" s="3">
        <v>33</v>
      </c>
      <c r="F9" s="56">
        <f t="shared" si="0"/>
        <v>0.93939393939393945</v>
      </c>
      <c r="G9" s="3">
        <v>3</v>
      </c>
      <c r="H9" s="3">
        <v>31</v>
      </c>
      <c r="I9" s="58">
        <f t="shared" si="1"/>
        <v>0.90322580645161288</v>
      </c>
      <c r="J9" s="3">
        <v>1</v>
      </c>
      <c r="K9" s="75">
        <f t="shared" si="2"/>
        <v>3.2258064516129031E-2</v>
      </c>
      <c r="L9" s="17">
        <v>19</v>
      </c>
      <c r="M9" s="3">
        <v>31</v>
      </c>
      <c r="N9" s="46">
        <f t="shared" ref="N9:N31" si="11">L9/M9</f>
        <v>0.61290322580645162</v>
      </c>
      <c r="O9" s="3">
        <v>0</v>
      </c>
      <c r="P9" s="57">
        <f t="shared" si="3"/>
        <v>1</v>
      </c>
      <c r="Q9" s="66">
        <v>0.78</v>
      </c>
      <c r="R9" s="66">
        <v>0.6</v>
      </c>
      <c r="S9" s="47">
        <v>14.12</v>
      </c>
      <c r="T9" s="17">
        <v>0</v>
      </c>
      <c r="U9" s="23">
        <v>2</v>
      </c>
      <c r="V9" s="57">
        <f t="shared" si="4"/>
        <v>1</v>
      </c>
      <c r="W9" s="17">
        <v>27</v>
      </c>
      <c r="X9" s="3">
        <v>31</v>
      </c>
      <c r="Y9" s="76">
        <f t="shared" ref="Y9:Y31" si="12">W9/X9</f>
        <v>0.87096774193548387</v>
      </c>
      <c r="Z9" s="30">
        <v>8</v>
      </c>
      <c r="AA9" s="76">
        <f t="shared" ref="AA9:AA31" si="13">Z9/X9</f>
        <v>0.25806451612903225</v>
      </c>
      <c r="AB9" s="29"/>
      <c r="AC9" s="29"/>
      <c r="AD9" s="29"/>
      <c r="AE9" s="29"/>
      <c r="AF9" s="29"/>
      <c r="AG9" s="29"/>
      <c r="AH9" s="29"/>
      <c r="AI9" s="3">
        <v>31</v>
      </c>
      <c r="AJ9" s="23">
        <v>20</v>
      </c>
      <c r="AK9" s="57">
        <f t="shared" si="5"/>
        <v>0.64516129032258063</v>
      </c>
      <c r="AL9" s="17">
        <f t="shared" si="6"/>
        <v>28</v>
      </c>
      <c r="AM9" s="17">
        <v>0</v>
      </c>
      <c r="AN9" s="12">
        <f t="shared" si="7"/>
        <v>1</v>
      </c>
      <c r="AO9" s="17">
        <v>30</v>
      </c>
      <c r="AP9" s="3">
        <v>31</v>
      </c>
      <c r="AQ9" s="12">
        <f t="shared" si="10"/>
        <v>0.967741935483871</v>
      </c>
      <c r="AR9" s="62">
        <v>9</v>
      </c>
      <c r="AS9" s="17">
        <v>24</v>
      </c>
      <c r="AT9" s="12">
        <f t="shared" si="8"/>
        <v>0.375</v>
      </c>
      <c r="AU9" s="17">
        <v>14</v>
      </c>
      <c r="AV9" s="64">
        <v>17</v>
      </c>
      <c r="AW9" s="64">
        <v>17</v>
      </c>
      <c r="AX9" s="12">
        <f t="shared" si="9"/>
        <v>1</v>
      </c>
    </row>
    <row r="10" spans="1:50" s="5" customFormat="1" ht="18" customHeight="1" x14ac:dyDescent="0.15">
      <c r="A10" s="11" t="s">
        <v>74</v>
      </c>
      <c r="B10" s="1" t="s">
        <v>27</v>
      </c>
      <c r="C10" s="3">
        <v>34</v>
      </c>
      <c r="D10" s="3">
        <v>38</v>
      </c>
      <c r="E10" s="3">
        <v>40</v>
      </c>
      <c r="F10" s="56">
        <f t="shared" si="0"/>
        <v>0.85</v>
      </c>
      <c r="G10" s="3">
        <v>1</v>
      </c>
      <c r="H10" s="3">
        <v>34</v>
      </c>
      <c r="I10" s="57">
        <f t="shared" si="1"/>
        <v>0.97058823529411764</v>
      </c>
      <c r="J10" s="3">
        <v>1</v>
      </c>
      <c r="K10" s="75">
        <f t="shared" si="2"/>
        <v>2.9411764705882353E-2</v>
      </c>
      <c r="L10" s="17">
        <v>26</v>
      </c>
      <c r="M10" s="3">
        <v>34</v>
      </c>
      <c r="N10" s="46">
        <f t="shared" si="11"/>
        <v>0.76470588235294112</v>
      </c>
      <c r="O10" s="3">
        <v>0</v>
      </c>
      <c r="P10" s="57">
        <f t="shared" si="3"/>
        <v>1</v>
      </c>
      <c r="Q10" s="66">
        <v>0.77</v>
      </c>
      <c r="R10" s="66">
        <v>0.52</v>
      </c>
      <c r="S10" s="47">
        <v>24.47</v>
      </c>
      <c r="T10" s="17">
        <v>0</v>
      </c>
      <c r="U10" s="23">
        <v>6</v>
      </c>
      <c r="V10" s="57">
        <f t="shared" si="4"/>
        <v>1</v>
      </c>
      <c r="W10" s="17">
        <v>33</v>
      </c>
      <c r="X10" s="3">
        <v>34</v>
      </c>
      <c r="Y10" s="46">
        <f t="shared" si="12"/>
        <v>0.97058823529411764</v>
      </c>
      <c r="Z10" s="30">
        <v>13</v>
      </c>
      <c r="AA10" s="46">
        <f t="shared" si="13"/>
        <v>0.38235294117647056</v>
      </c>
      <c r="AB10" s="29"/>
      <c r="AC10" s="29"/>
      <c r="AD10" s="29"/>
      <c r="AE10" s="29"/>
      <c r="AF10" s="29"/>
      <c r="AG10" s="29"/>
      <c r="AH10" s="29"/>
      <c r="AI10" s="3">
        <v>34</v>
      </c>
      <c r="AJ10" s="23">
        <v>13</v>
      </c>
      <c r="AK10" s="57">
        <f t="shared" si="5"/>
        <v>0.38235294117647056</v>
      </c>
      <c r="AL10" s="17">
        <f t="shared" si="6"/>
        <v>33</v>
      </c>
      <c r="AM10" s="17">
        <v>0</v>
      </c>
      <c r="AN10" s="12">
        <f t="shared" si="7"/>
        <v>1</v>
      </c>
      <c r="AO10" s="17">
        <v>21</v>
      </c>
      <c r="AP10" s="3">
        <v>34</v>
      </c>
      <c r="AQ10" s="12">
        <f t="shared" si="10"/>
        <v>0.61764705882352944</v>
      </c>
      <c r="AR10" s="62">
        <v>15</v>
      </c>
      <c r="AS10" s="17">
        <v>23</v>
      </c>
      <c r="AT10" s="12">
        <f t="shared" si="8"/>
        <v>0.65217391304347827</v>
      </c>
      <c r="AU10" s="17">
        <v>2</v>
      </c>
      <c r="AV10" s="64">
        <v>17</v>
      </c>
      <c r="AW10" s="64">
        <v>17</v>
      </c>
      <c r="AX10" s="12">
        <f t="shared" si="9"/>
        <v>1</v>
      </c>
    </row>
    <row r="11" spans="1:50" s="5" customFormat="1" ht="18" customHeight="1" x14ac:dyDescent="0.15">
      <c r="A11" s="11" t="s">
        <v>75</v>
      </c>
      <c r="B11" s="1" t="s">
        <v>28</v>
      </c>
      <c r="C11" s="3">
        <v>29</v>
      </c>
      <c r="D11" s="3">
        <v>44</v>
      </c>
      <c r="E11" s="3">
        <v>48</v>
      </c>
      <c r="F11" s="56">
        <f t="shared" si="0"/>
        <v>0.60416666666666663</v>
      </c>
      <c r="G11" s="3">
        <v>0</v>
      </c>
      <c r="H11" s="3">
        <v>29</v>
      </c>
      <c r="I11" s="57">
        <f t="shared" si="1"/>
        <v>1</v>
      </c>
      <c r="J11" s="18">
        <v>1</v>
      </c>
      <c r="K11" s="75">
        <f t="shared" si="2"/>
        <v>3.4482758620689655E-2</v>
      </c>
      <c r="L11" s="17">
        <v>2</v>
      </c>
      <c r="M11" s="3">
        <v>4</v>
      </c>
      <c r="N11" s="16" t="s">
        <v>127</v>
      </c>
      <c r="O11" s="3">
        <v>2</v>
      </c>
      <c r="P11" s="77">
        <f t="shared" si="3"/>
        <v>0.93103448275862066</v>
      </c>
      <c r="Q11" s="66">
        <v>0.78</v>
      </c>
      <c r="R11" s="66">
        <v>0.44</v>
      </c>
      <c r="S11" s="47">
        <v>28.41</v>
      </c>
      <c r="T11" s="17">
        <v>1</v>
      </c>
      <c r="U11" s="23">
        <v>19</v>
      </c>
      <c r="V11" s="58">
        <f t="shared" si="4"/>
        <v>0.94736842105263164</v>
      </c>
      <c r="W11" s="17">
        <v>4</v>
      </c>
      <c r="X11" s="3">
        <v>4</v>
      </c>
      <c r="Y11" s="16" t="s">
        <v>127</v>
      </c>
      <c r="Z11" s="17">
        <v>1</v>
      </c>
      <c r="AA11" s="16" t="s">
        <v>127</v>
      </c>
      <c r="AB11" s="29"/>
      <c r="AC11" s="29"/>
      <c r="AD11" s="29"/>
      <c r="AE11" s="29"/>
      <c r="AF11" s="29"/>
      <c r="AG11" s="29"/>
      <c r="AH11" s="29"/>
      <c r="AI11" s="3">
        <v>29</v>
      </c>
      <c r="AJ11" s="23">
        <v>14</v>
      </c>
      <c r="AK11" s="57">
        <f t="shared" si="5"/>
        <v>0.48275862068965519</v>
      </c>
      <c r="AL11" s="17">
        <f t="shared" si="6"/>
        <v>29</v>
      </c>
      <c r="AM11" s="17">
        <v>0</v>
      </c>
      <c r="AN11" s="12">
        <f t="shared" si="7"/>
        <v>1</v>
      </c>
      <c r="AO11" s="17">
        <v>5</v>
      </c>
      <c r="AP11" s="3">
        <v>29</v>
      </c>
      <c r="AQ11" s="12" t="s">
        <v>127</v>
      </c>
      <c r="AR11" s="62">
        <v>17</v>
      </c>
      <c r="AS11" s="17">
        <v>29</v>
      </c>
      <c r="AT11" s="12">
        <f t="shared" si="8"/>
        <v>0.58620689655172409</v>
      </c>
      <c r="AU11" s="17" t="s">
        <v>127</v>
      </c>
      <c r="AV11" s="64">
        <v>25</v>
      </c>
      <c r="AW11" s="64">
        <v>25</v>
      </c>
      <c r="AX11" s="12">
        <f t="shared" si="9"/>
        <v>1</v>
      </c>
    </row>
    <row r="12" spans="1:50" s="5" customFormat="1" ht="18" customHeight="1" x14ac:dyDescent="0.15">
      <c r="A12" s="11" t="s">
        <v>76</v>
      </c>
      <c r="B12" s="1" t="s">
        <v>29</v>
      </c>
      <c r="C12" s="3">
        <v>29</v>
      </c>
      <c r="D12" s="3">
        <v>45</v>
      </c>
      <c r="E12" s="3">
        <v>51</v>
      </c>
      <c r="F12" s="56">
        <f t="shared" si="0"/>
        <v>0.56862745098039214</v>
      </c>
      <c r="G12" s="3">
        <v>2</v>
      </c>
      <c r="H12" s="3">
        <v>29</v>
      </c>
      <c r="I12" s="57">
        <f t="shared" si="1"/>
        <v>0.93103448275862066</v>
      </c>
      <c r="J12" s="3">
        <v>0</v>
      </c>
      <c r="K12" s="57">
        <f t="shared" si="2"/>
        <v>0</v>
      </c>
      <c r="L12" s="17">
        <v>5</v>
      </c>
      <c r="M12" s="3">
        <v>5</v>
      </c>
      <c r="N12" s="16" t="s">
        <v>127</v>
      </c>
      <c r="O12" s="3">
        <v>0</v>
      </c>
      <c r="P12" s="57">
        <f t="shared" si="3"/>
        <v>1</v>
      </c>
      <c r="Q12" s="66">
        <v>0.76</v>
      </c>
      <c r="R12" s="66">
        <v>0.52</v>
      </c>
      <c r="S12" s="47">
        <v>23.37</v>
      </c>
      <c r="T12" s="17">
        <v>1</v>
      </c>
      <c r="U12" s="23">
        <v>22</v>
      </c>
      <c r="V12" s="58">
        <f t="shared" si="4"/>
        <v>0.95454545454545459</v>
      </c>
      <c r="W12" s="17">
        <v>5</v>
      </c>
      <c r="X12" s="3">
        <v>5</v>
      </c>
      <c r="Y12" s="16" t="s">
        <v>127</v>
      </c>
      <c r="Z12" s="17">
        <v>1</v>
      </c>
      <c r="AA12" s="16" t="s">
        <v>127</v>
      </c>
      <c r="AB12" s="29"/>
      <c r="AC12" s="29"/>
      <c r="AD12" s="29"/>
      <c r="AE12" s="29"/>
      <c r="AF12" s="29"/>
      <c r="AG12" s="29"/>
      <c r="AH12" s="29"/>
      <c r="AI12" s="3">
        <v>29</v>
      </c>
      <c r="AJ12" s="23">
        <v>13</v>
      </c>
      <c r="AK12" s="57">
        <f t="shared" si="5"/>
        <v>0.44827586206896552</v>
      </c>
      <c r="AL12" s="17">
        <f t="shared" si="6"/>
        <v>27</v>
      </c>
      <c r="AM12" s="17">
        <v>0</v>
      </c>
      <c r="AN12" s="12">
        <f t="shared" si="7"/>
        <v>1</v>
      </c>
      <c r="AO12" s="17">
        <v>7</v>
      </c>
      <c r="AP12" s="3">
        <v>29</v>
      </c>
      <c r="AQ12" s="12" t="s">
        <v>127</v>
      </c>
      <c r="AR12" s="62">
        <v>5</v>
      </c>
      <c r="AS12" s="17">
        <v>27</v>
      </c>
      <c r="AT12" s="12">
        <f t="shared" si="8"/>
        <v>0.18518518518518517</v>
      </c>
      <c r="AU12" s="17" t="s">
        <v>127</v>
      </c>
      <c r="AV12" s="64">
        <v>3</v>
      </c>
      <c r="AW12" s="64">
        <v>3</v>
      </c>
      <c r="AX12" s="12">
        <f t="shared" si="9"/>
        <v>1</v>
      </c>
    </row>
    <row r="13" spans="1:50" s="5" customFormat="1" ht="18" customHeight="1" x14ac:dyDescent="0.15">
      <c r="A13" s="11" t="s">
        <v>77</v>
      </c>
      <c r="B13" s="1" t="s">
        <v>30</v>
      </c>
      <c r="C13" s="3">
        <v>29</v>
      </c>
      <c r="D13" s="3">
        <v>48</v>
      </c>
      <c r="E13" s="3">
        <v>53</v>
      </c>
      <c r="F13" s="56">
        <f t="shared" si="0"/>
        <v>0.54716981132075471</v>
      </c>
      <c r="G13" s="3">
        <v>3</v>
      </c>
      <c r="H13" s="3">
        <v>29</v>
      </c>
      <c r="I13" s="58">
        <f t="shared" si="1"/>
        <v>0.89655172413793105</v>
      </c>
      <c r="J13" s="3">
        <v>1</v>
      </c>
      <c r="K13" s="75">
        <f t="shared" si="2"/>
        <v>3.4482758620689655E-2</v>
      </c>
      <c r="L13" s="17">
        <v>0</v>
      </c>
      <c r="M13" s="3">
        <v>3</v>
      </c>
      <c r="N13" s="16" t="s">
        <v>127</v>
      </c>
      <c r="O13" s="3">
        <v>0</v>
      </c>
      <c r="P13" s="57">
        <f t="shared" si="3"/>
        <v>1</v>
      </c>
      <c r="Q13" s="66">
        <v>0.8</v>
      </c>
      <c r="R13" s="66">
        <v>0.73</v>
      </c>
      <c r="S13" s="47">
        <v>24.58</v>
      </c>
      <c r="T13" s="17">
        <v>0</v>
      </c>
      <c r="U13" s="23">
        <v>24</v>
      </c>
      <c r="V13" s="57">
        <f t="shared" si="4"/>
        <v>1</v>
      </c>
      <c r="W13" s="38">
        <v>3</v>
      </c>
      <c r="X13" s="3">
        <v>3</v>
      </c>
      <c r="Y13" s="16" t="s">
        <v>127</v>
      </c>
      <c r="Z13" s="38">
        <v>0</v>
      </c>
      <c r="AA13" s="16" t="s">
        <v>127</v>
      </c>
      <c r="AB13" s="29"/>
      <c r="AC13" s="29"/>
      <c r="AD13" s="29"/>
      <c r="AE13" s="29"/>
      <c r="AF13" s="29"/>
      <c r="AG13" s="29"/>
      <c r="AH13" s="29"/>
      <c r="AI13" s="3">
        <v>29</v>
      </c>
      <c r="AJ13" s="23">
        <v>10</v>
      </c>
      <c r="AK13" s="57">
        <f t="shared" si="5"/>
        <v>0.34482758620689657</v>
      </c>
      <c r="AL13" s="17">
        <f t="shared" si="6"/>
        <v>26</v>
      </c>
      <c r="AM13" s="17">
        <v>0</v>
      </c>
      <c r="AN13" s="12">
        <f t="shared" si="7"/>
        <v>1</v>
      </c>
      <c r="AO13" s="17">
        <v>8</v>
      </c>
      <c r="AP13" s="3">
        <v>29</v>
      </c>
      <c r="AQ13" s="12" t="s">
        <v>127</v>
      </c>
      <c r="AR13" s="62">
        <v>17</v>
      </c>
      <c r="AS13" s="17">
        <v>27</v>
      </c>
      <c r="AT13" s="12">
        <f t="shared" si="8"/>
        <v>0.62962962962962965</v>
      </c>
      <c r="AU13" s="17" t="s">
        <v>127</v>
      </c>
      <c r="AV13" s="64">
        <v>8</v>
      </c>
      <c r="AW13" s="64">
        <v>8</v>
      </c>
      <c r="AX13" s="12">
        <f t="shared" si="9"/>
        <v>1</v>
      </c>
    </row>
    <row r="14" spans="1:50" s="5" customFormat="1" ht="18" customHeight="1" x14ac:dyDescent="0.15">
      <c r="A14" s="11" t="s">
        <v>78</v>
      </c>
      <c r="B14" s="1" t="s">
        <v>32</v>
      </c>
      <c r="C14" s="3">
        <v>55</v>
      </c>
      <c r="D14" s="3">
        <v>75</v>
      </c>
      <c r="E14" s="3">
        <v>79</v>
      </c>
      <c r="F14" s="56">
        <f t="shared" si="0"/>
        <v>0.69620253164556967</v>
      </c>
      <c r="G14" s="3">
        <v>3</v>
      </c>
      <c r="H14" s="3">
        <v>55</v>
      </c>
      <c r="I14" s="57">
        <f t="shared" si="1"/>
        <v>0.94545454545454544</v>
      </c>
      <c r="J14" s="3">
        <v>0</v>
      </c>
      <c r="K14" s="57">
        <f t="shared" si="2"/>
        <v>0</v>
      </c>
      <c r="L14" s="3">
        <v>24</v>
      </c>
      <c r="M14" s="3">
        <v>55</v>
      </c>
      <c r="N14" s="46">
        <f t="shared" si="11"/>
        <v>0.43636363636363634</v>
      </c>
      <c r="O14" s="3">
        <v>0</v>
      </c>
      <c r="P14" s="57">
        <f t="shared" si="3"/>
        <v>1</v>
      </c>
      <c r="Q14" s="66">
        <v>0.76</v>
      </c>
      <c r="R14" s="66">
        <v>0.73</v>
      </c>
      <c r="S14" s="47">
        <v>20.27</v>
      </c>
      <c r="T14" s="17">
        <v>0</v>
      </c>
      <c r="U14" s="23">
        <v>24</v>
      </c>
      <c r="V14" s="57">
        <f t="shared" si="4"/>
        <v>1</v>
      </c>
      <c r="W14" s="17">
        <v>53</v>
      </c>
      <c r="X14" s="3">
        <v>55</v>
      </c>
      <c r="Y14" s="46">
        <f t="shared" si="12"/>
        <v>0.96363636363636362</v>
      </c>
      <c r="Z14" s="17">
        <v>17</v>
      </c>
      <c r="AA14" s="81">
        <f t="shared" si="13"/>
        <v>0.30909090909090908</v>
      </c>
      <c r="AB14" s="29"/>
      <c r="AC14" s="29"/>
      <c r="AD14" s="29"/>
      <c r="AE14" s="29"/>
      <c r="AF14" s="29"/>
      <c r="AG14" s="29"/>
      <c r="AH14" s="29"/>
      <c r="AI14" s="3">
        <v>55</v>
      </c>
      <c r="AJ14" s="23">
        <v>19</v>
      </c>
      <c r="AK14" s="57">
        <f t="shared" si="5"/>
        <v>0.34545454545454546</v>
      </c>
      <c r="AL14" s="17">
        <f t="shared" si="6"/>
        <v>52</v>
      </c>
      <c r="AM14" s="17">
        <v>0</v>
      </c>
      <c r="AN14" s="12">
        <f t="shared" si="7"/>
        <v>1</v>
      </c>
      <c r="AO14" s="17">
        <v>29</v>
      </c>
      <c r="AP14" s="3">
        <v>55</v>
      </c>
      <c r="AQ14" s="12">
        <f t="shared" si="10"/>
        <v>0.52727272727272723</v>
      </c>
      <c r="AR14" s="62">
        <v>19</v>
      </c>
      <c r="AS14" s="17">
        <v>41</v>
      </c>
      <c r="AT14" s="12">
        <f t="shared" si="8"/>
        <v>0.46341463414634149</v>
      </c>
      <c r="AU14" s="17">
        <v>27</v>
      </c>
      <c r="AV14" s="64">
        <v>17</v>
      </c>
      <c r="AW14" s="64">
        <v>17</v>
      </c>
      <c r="AX14" s="12">
        <f t="shared" si="9"/>
        <v>1</v>
      </c>
    </row>
    <row r="15" spans="1:50" s="5" customFormat="1" ht="18" customHeight="1" x14ac:dyDescent="0.15">
      <c r="A15" s="11" t="s">
        <v>79</v>
      </c>
      <c r="B15" s="1" t="s">
        <v>34</v>
      </c>
      <c r="C15" s="3">
        <v>69</v>
      </c>
      <c r="D15" s="3">
        <v>111</v>
      </c>
      <c r="E15" s="3">
        <v>119</v>
      </c>
      <c r="F15" s="56">
        <f t="shared" si="0"/>
        <v>0.57983193277310929</v>
      </c>
      <c r="G15" s="3">
        <v>11</v>
      </c>
      <c r="H15" s="3">
        <v>69</v>
      </c>
      <c r="I15" s="75">
        <f t="shared" si="1"/>
        <v>0.84057971014492749</v>
      </c>
      <c r="J15" s="3">
        <v>0</v>
      </c>
      <c r="K15" s="57">
        <f t="shared" si="2"/>
        <v>0</v>
      </c>
      <c r="L15" s="17">
        <v>9</v>
      </c>
      <c r="M15" s="3">
        <v>69</v>
      </c>
      <c r="N15" s="76">
        <f t="shared" si="11"/>
        <v>0.13043478260869565</v>
      </c>
      <c r="O15" s="3">
        <v>0</v>
      </c>
      <c r="P15" s="57">
        <f t="shared" si="3"/>
        <v>1</v>
      </c>
      <c r="Q15" s="66">
        <v>0.85</v>
      </c>
      <c r="R15" s="66">
        <v>0.32</v>
      </c>
      <c r="S15" s="79">
        <v>50.36</v>
      </c>
      <c r="T15" s="17">
        <v>0</v>
      </c>
      <c r="U15" s="23">
        <v>50</v>
      </c>
      <c r="V15" s="57">
        <f t="shared" si="4"/>
        <v>1</v>
      </c>
      <c r="W15" s="17">
        <v>69</v>
      </c>
      <c r="X15" s="3">
        <v>69</v>
      </c>
      <c r="Y15" s="46">
        <f t="shared" si="12"/>
        <v>1</v>
      </c>
      <c r="Z15" s="30">
        <v>15</v>
      </c>
      <c r="AA15" s="76">
        <f t="shared" si="13"/>
        <v>0.21739130434782608</v>
      </c>
      <c r="AB15" s="29"/>
      <c r="AC15" s="29"/>
      <c r="AD15" s="29"/>
      <c r="AE15" s="29"/>
      <c r="AF15" s="29"/>
      <c r="AG15" s="29"/>
      <c r="AH15" s="29"/>
      <c r="AI15" s="3">
        <v>69</v>
      </c>
      <c r="AJ15" s="23">
        <v>16</v>
      </c>
      <c r="AK15" s="57">
        <f t="shared" si="5"/>
        <v>0.2318840579710145</v>
      </c>
      <c r="AL15" s="17">
        <f t="shared" si="6"/>
        <v>58</v>
      </c>
      <c r="AM15" s="17">
        <v>0</v>
      </c>
      <c r="AN15" s="12">
        <f t="shared" si="7"/>
        <v>1</v>
      </c>
      <c r="AO15" s="17">
        <v>74</v>
      </c>
      <c r="AP15" s="3">
        <v>69</v>
      </c>
      <c r="AQ15" s="12">
        <f t="shared" si="10"/>
        <v>1.0724637681159421</v>
      </c>
      <c r="AR15" s="62">
        <v>28</v>
      </c>
      <c r="AS15" s="17">
        <v>65</v>
      </c>
      <c r="AT15" s="12">
        <f t="shared" si="8"/>
        <v>0.43076923076923079</v>
      </c>
      <c r="AU15" s="17">
        <v>8</v>
      </c>
      <c r="AV15" s="64">
        <v>35</v>
      </c>
      <c r="AW15" s="64">
        <v>35</v>
      </c>
      <c r="AX15" s="12">
        <f t="shared" si="9"/>
        <v>1</v>
      </c>
    </row>
    <row r="16" spans="1:50" s="5" customFormat="1" ht="18" customHeight="1" x14ac:dyDescent="0.15">
      <c r="A16" s="11" t="s">
        <v>80</v>
      </c>
      <c r="B16" s="1" t="s">
        <v>35</v>
      </c>
      <c r="C16" s="3">
        <v>48</v>
      </c>
      <c r="D16" s="3">
        <v>75</v>
      </c>
      <c r="E16" s="3">
        <v>80</v>
      </c>
      <c r="F16" s="56">
        <f t="shared" si="0"/>
        <v>0.6</v>
      </c>
      <c r="G16" s="3">
        <v>5</v>
      </c>
      <c r="H16" s="3">
        <v>48</v>
      </c>
      <c r="I16" s="58">
        <f t="shared" si="1"/>
        <v>0.89583333333333337</v>
      </c>
      <c r="J16" s="3">
        <v>0</v>
      </c>
      <c r="K16" s="57">
        <f t="shared" si="2"/>
        <v>0</v>
      </c>
      <c r="L16" s="17">
        <v>26</v>
      </c>
      <c r="M16" s="3">
        <v>48</v>
      </c>
      <c r="N16" s="46">
        <f t="shared" si="11"/>
        <v>0.54166666666666663</v>
      </c>
      <c r="O16" s="3">
        <v>0</v>
      </c>
      <c r="P16" s="57">
        <f t="shared" si="3"/>
        <v>1</v>
      </c>
      <c r="Q16" s="66">
        <v>0.75</v>
      </c>
      <c r="R16" s="66">
        <v>0.59</v>
      </c>
      <c r="S16" s="47">
        <v>26.43</v>
      </c>
      <c r="T16" s="17">
        <v>0</v>
      </c>
      <c r="U16" s="23">
        <v>32</v>
      </c>
      <c r="V16" s="57">
        <f t="shared" si="4"/>
        <v>1</v>
      </c>
      <c r="W16" s="17">
        <v>44</v>
      </c>
      <c r="X16" s="3">
        <v>48</v>
      </c>
      <c r="Y16" s="81">
        <f t="shared" si="12"/>
        <v>0.91666666666666663</v>
      </c>
      <c r="Z16" s="30">
        <v>11</v>
      </c>
      <c r="AA16" s="76">
        <f t="shared" si="13"/>
        <v>0.22916666666666666</v>
      </c>
      <c r="AB16" s="29"/>
      <c r="AC16" s="29"/>
      <c r="AD16" s="29"/>
      <c r="AE16" s="29"/>
      <c r="AF16" s="29"/>
      <c r="AG16" s="29"/>
      <c r="AH16" s="29"/>
      <c r="AI16" s="3">
        <v>48</v>
      </c>
      <c r="AJ16" s="23">
        <v>32</v>
      </c>
      <c r="AK16" s="57">
        <f t="shared" si="5"/>
        <v>0.66666666666666663</v>
      </c>
      <c r="AL16" s="17">
        <f t="shared" si="6"/>
        <v>43</v>
      </c>
      <c r="AM16" s="17">
        <v>0</v>
      </c>
      <c r="AN16" s="12">
        <f t="shared" si="7"/>
        <v>1</v>
      </c>
      <c r="AO16" s="17">
        <v>37</v>
      </c>
      <c r="AP16" s="3">
        <v>48</v>
      </c>
      <c r="AQ16" s="12">
        <f t="shared" si="10"/>
        <v>0.77083333333333337</v>
      </c>
      <c r="AR16" s="62">
        <v>11</v>
      </c>
      <c r="AS16" s="17">
        <v>31</v>
      </c>
      <c r="AT16" s="12">
        <f t="shared" si="8"/>
        <v>0.35483870967741937</v>
      </c>
      <c r="AU16" s="17">
        <v>34</v>
      </c>
      <c r="AV16" s="64">
        <v>20</v>
      </c>
      <c r="AW16" s="64">
        <v>20</v>
      </c>
      <c r="AX16" s="12">
        <f t="shared" si="9"/>
        <v>1</v>
      </c>
    </row>
    <row r="17" spans="1:50" s="5" customFormat="1" ht="18" customHeight="1" x14ac:dyDescent="0.15">
      <c r="A17" s="11" t="s">
        <v>81</v>
      </c>
      <c r="B17" s="1" t="s">
        <v>36</v>
      </c>
      <c r="C17" s="3">
        <v>86</v>
      </c>
      <c r="D17" s="3">
        <v>92</v>
      </c>
      <c r="E17" s="3">
        <v>105</v>
      </c>
      <c r="F17" s="56">
        <f t="shared" si="0"/>
        <v>0.81904761904761902</v>
      </c>
      <c r="G17" s="3">
        <v>12</v>
      </c>
      <c r="H17" s="3">
        <v>86</v>
      </c>
      <c r="I17" s="75">
        <f t="shared" si="1"/>
        <v>0.86046511627906974</v>
      </c>
      <c r="J17" s="3">
        <v>1</v>
      </c>
      <c r="K17" s="58">
        <f t="shared" si="2"/>
        <v>1.1627906976744186E-2</v>
      </c>
      <c r="L17" s="3">
        <v>60</v>
      </c>
      <c r="M17" s="3">
        <v>86</v>
      </c>
      <c r="N17" s="46">
        <f t="shared" si="11"/>
        <v>0.69767441860465118</v>
      </c>
      <c r="O17" s="3">
        <v>0</v>
      </c>
      <c r="P17" s="57">
        <f t="shared" si="3"/>
        <v>1</v>
      </c>
      <c r="Q17" s="66">
        <v>0.89</v>
      </c>
      <c r="R17" s="66">
        <v>0.74</v>
      </c>
      <c r="S17" s="47">
        <v>30.46</v>
      </c>
      <c r="T17" s="17">
        <v>0</v>
      </c>
      <c r="U17" s="23">
        <v>19</v>
      </c>
      <c r="V17" s="57">
        <f t="shared" si="4"/>
        <v>1</v>
      </c>
      <c r="W17" s="17">
        <v>86</v>
      </c>
      <c r="X17" s="3">
        <v>86</v>
      </c>
      <c r="Y17" s="46">
        <f t="shared" si="12"/>
        <v>1</v>
      </c>
      <c r="Z17" s="31">
        <v>52</v>
      </c>
      <c r="AA17" s="46">
        <f t="shared" si="13"/>
        <v>0.60465116279069764</v>
      </c>
      <c r="AB17" s="29"/>
      <c r="AC17" s="29"/>
      <c r="AD17" s="29"/>
      <c r="AE17" s="29"/>
      <c r="AF17" s="29"/>
      <c r="AG17" s="29"/>
      <c r="AH17" s="29"/>
      <c r="AI17" s="3">
        <v>86</v>
      </c>
      <c r="AJ17" s="23">
        <v>58</v>
      </c>
      <c r="AK17" s="57">
        <f t="shared" si="5"/>
        <v>0.67441860465116277</v>
      </c>
      <c r="AL17" s="17">
        <f t="shared" si="6"/>
        <v>74</v>
      </c>
      <c r="AM17" s="17">
        <v>0</v>
      </c>
      <c r="AN17" s="12">
        <f t="shared" si="7"/>
        <v>1</v>
      </c>
      <c r="AO17" s="17">
        <v>48</v>
      </c>
      <c r="AP17" s="3">
        <v>86</v>
      </c>
      <c r="AQ17" s="12">
        <f t="shared" si="10"/>
        <v>0.55813953488372092</v>
      </c>
      <c r="AR17" s="62">
        <v>39</v>
      </c>
      <c r="AS17" s="17">
        <v>37</v>
      </c>
      <c r="AT17" s="12">
        <f t="shared" si="8"/>
        <v>1.0540540540540539</v>
      </c>
      <c r="AU17" s="17">
        <v>58</v>
      </c>
      <c r="AV17" s="64">
        <v>33</v>
      </c>
      <c r="AW17" s="64">
        <v>32</v>
      </c>
      <c r="AX17" s="12">
        <f t="shared" si="9"/>
        <v>0.96969696969696972</v>
      </c>
    </row>
    <row r="18" spans="1:50" s="5" customFormat="1" ht="18" customHeight="1" x14ac:dyDescent="0.15">
      <c r="A18" s="11" t="s">
        <v>82</v>
      </c>
      <c r="B18" s="1" t="s">
        <v>37</v>
      </c>
      <c r="C18" s="3">
        <v>94</v>
      </c>
      <c r="D18" s="3">
        <v>90</v>
      </c>
      <c r="E18" s="3">
        <v>110</v>
      </c>
      <c r="F18" s="56">
        <f t="shared" si="0"/>
        <v>0.8545454545454545</v>
      </c>
      <c r="G18" s="3">
        <v>12</v>
      </c>
      <c r="H18" s="3">
        <v>94</v>
      </c>
      <c r="I18" s="75">
        <f t="shared" si="1"/>
        <v>0.87234042553191493</v>
      </c>
      <c r="J18" s="3">
        <v>1</v>
      </c>
      <c r="K18" s="58">
        <f t="shared" si="2"/>
        <v>1.0638297872340425E-2</v>
      </c>
      <c r="L18" s="3">
        <v>61</v>
      </c>
      <c r="M18" s="3">
        <v>94</v>
      </c>
      <c r="N18" s="46">
        <f t="shared" si="11"/>
        <v>0.64893617021276595</v>
      </c>
      <c r="O18" s="3">
        <v>0</v>
      </c>
      <c r="P18" s="57">
        <f t="shared" si="3"/>
        <v>1</v>
      </c>
      <c r="Q18" s="66">
        <v>0.91</v>
      </c>
      <c r="R18" s="66">
        <v>0.78</v>
      </c>
      <c r="S18" s="47">
        <v>32.909999999999997</v>
      </c>
      <c r="T18" s="17">
        <v>0</v>
      </c>
      <c r="U18" s="23">
        <v>16</v>
      </c>
      <c r="V18" s="57">
        <f t="shared" si="4"/>
        <v>1</v>
      </c>
      <c r="W18" s="24">
        <v>94</v>
      </c>
      <c r="X18" s="3">
        <v>94</v>
      </c>
      <c r="Y18" s="46">
        <f t="shared" si="12"/>
        <v>1</v>
      </c>
      <c r="Z18" s="30">
        <v>44</v>
      </c>
      <c r="AA18" s="46">
        <f t="shared" si="13"/>
        <v>0.46808510638297873</v>
      </c>
      <c r="AB18" s="29"/>
      <c r="AC18" s="29"/>
      <c r="AD18" s="29"/>
      <c r="AE18" s="29"/>
      <c r="AF18" s="29"/>
      <c r="AG18" s="29"/>
      <c r="AH18" s="29"/>
      <c r="AI18" s="3">
        <v>94</v>
      </c>
      <c r="AJ18" s="23">
        <v>62</v>
      </c>
      <c r="AK18" s="57">
        <f t="shared" si="5"/>
        <v>0.65957446808510634</v>
      </c>
      <c r="AL18" s="17">
        <f t="shared" si="6"/>
        <v>82</v>
      </c>
      <c r="AM18" s="17">
        <v>0</v>
      </c>
      <c r="AN18" s="12">
        <f t="shared" si="7"/>
        <v>1</v>
      </c>
      <c r="AO18" s="17">
        <v>49</v>
      </c>
      <c r="AP18" s="3">
        <v>94</v>
      </c>
      <c r="AQ18" s="12">
        <f t="shared" si="10"/>
        <v>0.52127659574468088</v>
      </c>
      <c r="AR18" s="62">
        <v>44</v>
      </c>
      <c r="AS18" s="17">
        <v>42</v>
      </c>
      <c r="AT18" s="12">
        <f t="shared" si="8"/>
        <v>1.0476190476190477</v>
      </c>
      <c r="AU18" s="17">
        <v>101</v>
      </c>
      <c r="AV18" s="64">
        <v>38</v>
      </c>
      <c r="AW18" s="64">
        <v>37</v>
      </c>
      <c r="AX18" s="12">
        <f t="shared" si="9"/>
        <v>0.97368421052631582</v>
      </c>
    </row>
    <row r="19" spans="1:50" s="5" customFormat="1" ht="17.25" customHeight="1" x14ac:dyDescent="0.15">
      <c r="A19" s="11" t="s">
        <v>83</v>
      </c>
      <c r="B19" s="1" t="s">
        <v>39</v>
      </c>
      <c r="C19" s="3">
        <v>56</v>
      </c>
      <c r="D19" s="3">
        <v>75</v>
      </c>
      <c r="E19" s="3">
        <v>83</v>
      </c>
      <c r="F19" s="56">
        <f t="shared" si="0"/>
        <v>0.67469879518072284</v>
      </c>
      <c r="G19" s="3">
        <v>5</v>
      </c>
      <c r="H19" s="3">
        <v>56</v>
      </c>
      <c r="I19" s="57">
        <f t="shared" si="1"/>
        <v>0.9107142857142857</v>
      </c>
      <c r="J19" s="3">
        <v>0</v>
      </c>
      <c r="K19" s="57">
        <f t="shared" si="2"/>
        <v>0</v>
      </c>
      <c r="L19" s="3">
        <v>28</v>
      </c>
      <c r="M19" s="3">
        <v>56</v>
      </c>
      <c r="N19" s="46">
        <f t="shared" si="11"/>
        <v>0.5</v>
      </c>
      <c r="O19" s="3">
        <v>0</v>
      </c>
      <c r="P19" s="57">
        <f t="shared" si="3"/>
        <v>1</v>
      </c>
      <c r="Q19" s="66">
        <v>0.75</v>
      </c>
      <c r="R19" s="66">
        <v>0.43</v>
      </c>
      <c r="S19" s="47">
        <v>27.41</v>
      </c>
      <c r="T19" s="17">
        <v>1</v>
      </c>
      <c r="U19" s="23">
        <v>27</v>
      </c>
      <c r="V19" s="57">
        <f t="shared" si="4"/>
        <v>0.96296296296296302</v>
      </c>
      <c r="W19" s="24">
        <v>54</v>
      </c>
      <c r="X19" s="3">
        <v>56</v>
      </c>
      <c r="Y19" s="46">
        <f t="shared" si="12"/>
        <v>0.9642857142857143</v>
      </c>
      <c r="Z19" s="30">
        <v>13</v>
      </c>
      <c r="AA19" s="76">
        <f t="shared" si="13"/>
        <v>0.23214285714285715</v>
      </c>
      <c r="AB19" s="29"/>
      <c r="AC19" s="29"/>
      <c r="AD19" s="29"/>
      <c r="AE19" s="29"/>
      <c r="AF19" s="29"/>
      <c r="AG19" s="29"/>
      <c r="AH19" s="29"/>
      <c r="AI19" s="3">
        <v>56</v>
      </c>
      <c r="AJ19" s="23">
        <v>37</v>
      </c>
      <c r="AK19" s="57">
        <f t="shared" si="5"/>
        <v>0.6607142857142857</v>
      </c>
      <c r="AL19" s="17">
        <f t="shared" si="6"/>
        <v>51</v>
      </c>
      <c r="AM19" s="17">
        <v>0</v>
      </c>
      <c r="AN19" s="12">
        <f t="shared" si="7"/>
        <v>1</v>
      </c>
      <c r="AO19" s="17">
        <v>29</v>
      </c>
      <c r="AP19" s="3">
        <v>56</v>
      </c>
      <c r="AQ19" s="12">
        <f t="shared" si="10"/>
        <v>0.5178571428571429</v>
      </c>
      <c r="AR19" s="62">
        <v>18</v>
      </c>
      <c r="AS19" s="17">
        <v>27</v>
      </c>
      <c r="AT19" s="12">
        <f t="shared" si="8"/>
        <v>0.66666666666666663</v>
      </c>
      <c r="AU19" s="17">
        <v>0</v>
      </c>
      <c r="AV19" s="64">
        <v>18</v>
      </c>
      <c r="AW19" s="64">
        <v>18</v>
      </c>
      <c r="AX19" s="12">
        <f t="shared" si="9"/>
        <v>1</v>
      </c>
    </row>
    <row r="20" spans="1:50" s="5" customFormat="1" ht="18" customHeight="1" x14ac:dyDescent="0.15">
      <c r="A20" s="11" t="s">
        <v>84</v>
      </c>
      <c r="B20" s="1" t="s">
        <v>41</v>
      </c>
      <c r="C20" s="3">
        <v>31</v>
      </c>
      <c r="D20" s="3">
        <v>30</v>
      </c>
      <c r="E20" s="3">
        <v>39</v>
      </c>
      <c r="F20" s="56">
        <f t="shared" si="0"/>
        <v>0.79487179487179482</v>
      </c>
      <c r="G20" s="3">
        <v>3</v>
      </c>
      <c r="H20" s="3">
        <v>7</v>
      </c>
      <c r="I20" s="75">
        <f t="shared" si="1"/>
        <v>0.5714285714285714</v>
      </c>
      <c r="J20" s="3">
        <v>1</v>
      </c>
      <c r="K20" s="75">
        <f t="shared" si="2"/>
        <v>0.14285714285714285</v>
      </c>
      <c r="L20" s="3">
        <v>0</v>
      </c>
      <c r="M20" s="3">
        <v>2</v>
      </c>
      <c r="N20" s="16" t="s">
        <v>127</v>
      </c>
      <c r="O20" s="3">
        <v>1</v>
      </c>
      <c r="P20" s="58">
        <f t="shared" si="3"/>
        <v>0.967741935483871</v>
      </c>
      <c r="Q20" s="66">
        <v>0.35</v>
      </c>
      <c r="R20" s="66">
        <v>0.64</v>
      </c>
      <c r="S20" s="79">
        <v>41.93</v>
      </c>
      <c r="T20" s="17">
        <v>0</v>
      </c>
      <c r="U20" s="23">
        <v>8</v>
      </c>
      <c r="V20" s="57">
        <f t="shared" si="4"/>
        <v>1</v>
      </c>
      <c r="W20" s="17" t="s">
        <v>127</v>
      </c>
      <c r="X20" s="3">
        <v>2</v>
      </c>
      <c r="Y20" s="16" t="s">
        <v>127</v>
      </c>
      <c r="Z20" s="30">
        <v>0</v>
      </c>
      <c r="AA20" s="16" t="s">
        <v>127</v>
      </c>
      <c r="AB20" s="29"/>
      <c r="AC20" s="32"/>
      <c r="AD20" s="32"/>
      <c r="AE20" s="32"/>
      <c r="AF20" s="32"/>
      <c r="AG20" s="32"/>
      <c r="AH20" s="32"/>
      <c r="AI20" s="3">
        <v>7</v>
      </c>
      <c r="AJ20" s="23">
        <v>0</v>
      </c>
      <c r="AK20" s="74" t="s">
        <v>127</v>
      </c>
      <c r="AL20" s="17">
        <f t="shared" si="6"/>
        <v>4</v>
      </c>
      <c r="AM20" s="17">
        <v>0</v>
      </c>
      <c r="AN20" s="12">
        <f t="shared" si="7"/>
        <v>1</v>
      </c>
      <c r="AO20" s="17">
        <v>1</v>
      </c>
      <c r="AP20" s="3">
        <v>7</v>
      </c>
      <c r="AQ20" s="12" t="s">
        <v>127</v>
      </c>
      <c r="AR20" s="62">
        <v>4</v>
      </c>
      <c r="AS20" s="17">
        <v>7</v>
      </c>
      <c r="AT20" s="12">
        <f t="shared" si="8"/>
        <v>0.5714285714285714</v>
      </c>
      <c r="AU20" s="17" t="s">
        <v>127</v>
      </c>
      <c r="AV20" s="64">
        <v>3</v>
      </c>
      <c r="AW20" s="64">
        <v>3</v>
      </c>
      <c r="AX20" s="12">
        <f t="shared" si="9"/>
        <v>1</v>
      </c>
    </row>
    <row r="21" spans="1:50" s="5" customFormat="1" ht="18" customHeight="1" x14ac:dyDescent="0.15">
      <c r="A21" s="11" t="s">
        <v>85</v>
      </c>
      <c r="B21" s="1" t="s">
        <v>42</v>
      </c>
      <c r="C21" s="3">
        <v>29</v>
      </c>
      <c r="D21" s="3">
        <v>30</v>
      </c>
      <c r="E21" s="3">
        <v>35</v>
      </c>
      <c r="F21" s="56">
        <f t="shared" si="0"/>
        <v>0.82857142857142863</v>
      </c>
      <c r="G21" s="3">
        <v>9</v>
      </c>
      <c r="H21" s="3">
        <v>6</v>
      </c>
      <c r="I21" s="75">
        <f t="shared" si="1"/>
        <v>-0.5</v>
      </c>
      <c r="J21" s="3">
        <v>2</v>
      </c>
      <c r="K21" s="75">
        <f t="shared" si="2"/>
        <v>0.33333333333333331</v>
      </c>
      <c r="L21" s="3">
        <v>0</v>
      </c>
      <c r="M21" s="3">
        <v>1</v>
      </c>
      <c r="N21" s="16" t="s">
        <v>127</v>
      </c>
      <c r="O21" s="3">
        <v>0</v>
      </c>
      <c r="P21" s="57">
        <f t="shared" si="3"/>
        <v>1</v>
      </c>
      <c r="Q21" s="66">
        <v>0.43</v>
      </c>
      <c r="R21" s="66">
        <v>0.6</v>
      </c>
      <c r="S21" s="47">
        <v>31.72</v>
      </c>
      <c r="T21" s="17">
        <v>0</v>
      </c>
      <c r="U21" s="23">
        <v>6</v>
      </c>
      <c r="V21" s="57">
        <f t="shared" si="4"/>
        <v>1</v>
      </c>
      <c r="W21" s="17" t="s">
        <v>127</v>
      </c>
      <c r="X21" s="3">
        <v>1</v>
      </c>
      <c r="Y21" s="16" t="s">
        <v>126</v>
      </c>
      <c r="Z21" s="30">
        <v>0</v>
      </c>
      <c r="AA21" s="16" t="s">
        <v>127</v>
      </c>
      <c r="AB21" s="29"/>
      <c r="AC21" s="32"/>
      <c r="AD21" s="32"/>
      <c r="AE21" s="32"/>
      <c r="AF21" s="32"/>
      <c r="AG21" s="32"/>
      <c r="AH21" s="32"/>
      <c r="AI21" s="3">
        <v>6</v>
      </c>
      <c r="AJ21" s="23">
        <v>0</v>
      </c>
      <c r="AK21" s="74" t="s">
        <v>127</v>
      </c>
      <c r="AL21" s="17">
        <f t="shared" si="6"/>
        <v>-3</v>
      </c>
      <c r="AM21" s="17">
        <v>0</v>
      </c>
      <c r="AN21" s="12">
        <f t="shared" si="7"/>
        <v>1</v>
      </c>
      <c r="AO21" s="17">
        <v>1</v>
      </c>
      <c r="AP21" s="3">
        <v>6</v>
      </c>
      <c r="AQ21" s="12" t="s">
        <v>127</v>
      </c>
      <c r="AR21" s="62">
        <v>2</v>
      </c>
      <c r="AS21" s="17">
        <v>6</v>
      </c>
      <c r="AT21" s="12">
        <f t="shared" si="8"/>
        <v>0.33333333333333331</v>
      </c>
      <c r="AU21" s="17" t="s">
        <v>127</v>
      </c>
      <c r="AV21" s="64">
        <v>4</v>
      </c>
      <c r="AW21" s="64">
        <v>4</v>
      </c>
      <c r="AX21" s="12">
        <f t="shared" si="9"/>
        <v>1</v>
      </c>
    </row>
    <row r="22" spans="1:50" s="5" customFormat="1" ht="18" customHeight="1" x14ac:dyDescent="0.15">
      <c r="A22" s="11" t="s">
        <v>86</v>
      </c>
      <c r="B22" s="1" t="s">
        <v>44</v>
      </c>
      <c r="C22" s="3">
        <v>35</v>
      </c>
      <c r="D22" s="3">
        <v>38</v>
      </c>
      <c r="E22" s="3">
        <v>39</v>
      </c>
      <c r="F22" s="56">
        <f t="shared" si="0"/>
        <v>0.89743589743589747</v>
      </c>
      <c r="G22" s="3">
        <v>2</v>
      </c>
      <c r="H22" s="3">
        <v>35</v>
      </c>
      <c r="I22" s="57">
        <f t="shared" si="1"/>
        <v>0.94285714285714284</v>
      </c>
      <c r="J22" s="3">
        <v>0</v>
      </c>
      <c r="K22" s="57">
        <f t="shared" si="2"/>
        <v>0</v>
      </c>
      <c r="L22" s="3">
        <v>25</v>
      </c>
      <c r="M22" s="3">
        <v>35</v>
      </c>
      <c r="N22" s="46">
        <f t="shared" si="11"/>
        <v>0.7142857142857143</v>
      </c>
      <c r="O22" s="3">
        <v>0</v>
      </c>
      <c r="P22" s="57">
        <f t="shared" si="3"/>
        <v>1</v>
      </c>
      <c r="Q22" s="66">
        <v>0.77</v>
      </c>
      <c r="R22" s="66">
        <v>0.59</v>
      </c>
      <c r="S22" s="47">
        <v>11.02</v>
      </c>
      <c r="T22" s="17">
        <v>1</v>
      </c>
      <c r="U22" s="23">
        <v>4</v>
      </c>
      <c r="V22" s="75">
        <f t="shared" si="4"/>
        <v>0.75</v>
      </c>
      <c r="W22" s="17">
        <v>35</v>
      </c>
      <c r="X22" s="3">
        <v>35</v>
      </c>
      <c r="Y22" s="46">
        <f t="shared" si="12"/>
        <v>1</v>
      </c>
      <c r="Z22" s="30">
        <v>22</v>
      </c>
      <c r="AA22" s="46">
        <f t="shared" si="13"/>
        <v>0.62857142857142856</v>
      </c>
      <c r="AB22" s="29"/>
      <c r="AC22" s="29"/>
      <c r="AD22" s="29"/>
      <c r="AE22" s="29"/>
      <c r="AF22" s="29"/>
      <c r="AG22" s="29"/>
      <c r="AH22" s="29"/>
      <c r="AI22" s="3">
        <v>35</v>
      </c>
      <c r="AJ22" s="23">
        <v>26</v>
      </c>
      <c r="AK22" s="57">
        <f t="shared" si="5"/>
        <v>0.74285714285714288</v>
      </c>
      <c r="AL22" s="17">
        <f t="shared" si="6"/>
        <v>33</v>
      </c>
      <c r="AM22" s="17">
        <v>0</v>
      </c>
      <c r="AN22" s="12">
        <f t="shared" si="7"/>
        <v>1</v>
      </c>
      <c r="AO22" s="62">
        <v>29</v>
      </c>
      <c r="AP22" s="3">
        <v>35</v>
      </c>
      <c r="AQ22" s="12">
        <f t="shared" si="10"/>
        <v>0.82857142857142863</v>
      </c>
      <c r="AR22" s="62">
        <v>15</v>
      </c>
      <c r="AS22" s="17">
        <v>26</v>
      </c>
      <c r="AT22" s="12">
        <f t="shared" si="8"/>
        <v>0.57692307692307687</v>
      </c>
      <c r="AU22" s="17">
        <v>1</v>
      </c>
      <c r="AV22" s="64">
        <v>15</v>
      </c>
      <c r="AW22" s="64">
        <v>15</v>
      </c>
      <c r="AX22" s="12">
        <f t="shared" si="9"/>
        <v>1</v>
      </c>
    </row>
    <row r="23" spans="1:50" s="5" customFormat="1" ht="18" customHeight="1" x14ac:dyDescent="0.15">
      <c r="A23" s="11" t="s">
        <v>87</v>
      </c>
      <c r="B23" s="1" t="s">
        <v>45</v>
      </c>
      <c r="C23" s="3">
        <v>30</v>
      </c>
      <c r="D23" s="3">
        <v>31</v>
      </c>
      <c r="E23" s="3">
        <v>31</v>
      </c>
      <c r="F23" s="56">
        <f t="shared" si="0"/>
        <v>0.967741935483871</v>
      </c>
      <c r="G23" s="3">
        <v>4</v>
      </c>
      <c r="H23" s="3">
        <v>30</v>
      </c>
      <c r="I23" s="75">
        <f t="shared" si="1"/>
        <v>0.8666666666666667</v>
      </c>
      <c r="J23" s="3">
        <v>0</v>
      </c>
      <c r="K23" s="57">
        <f t="shared" si="2"/>
        <v>0</v>
      </c>
      <c r="L23" s="3">
        <v>26</v>
      </c>
      <c r="M23" s="3">
        <v>29</v>
      </c>
      <c r="N23" s="46">
        <f t="shared" si="11"/>
        <v>0.89655172413793105</v>
      </c>
      <c r="O23" s="3">
        <v>0</v>
      </c>
      <c r="P23" s="57">
        <f t="shared" si="3"/>
        <v>1</v>
      </c>
      <c r="Q23" s="66">
        <v>0.76</v>
      </c>
      <c r="R23" s="66">
        <v>0.57999999999999996</v>
      </c>
      <c r="S23" s="47">
        <v>8.23</v>
      </c>
      <c r="T23" s="17">
        <v>0</v>
      </c>
      <c r="U23" s="23">
        <v>1</v>
      </c>
      <c r="V23" s="57">
        <f t="shared" si="4"/>
        <v>1</v>
      </c>
      <c r="W23" s="24">
        <v>28</v>
      </c>
      <c r="X23" s="3">
        <v>29</v>
      </c>
      <c r="Y23" s="46">
        <f t="shared" si="12"/>
        <v>0.96551724137931039</v>
      </c>
      <c r="Z23" s="28">
        <v>17</v>
      </c>
      <c r="AA23" s="46">
        <f t="shared" si="13"/>
        <v>0.58620689655172409</v>
      </c>
      <c r="AB23" s="29"/>
      <c r="AC23" s="29"/>
      <c r="AD23" s="29"/>
      <c r="AE23" s="93"/>
      <c r="AF23" s="93"/>
      <c r="AG23" s="93"/>
      <c r="AH23" s="93"/>
      <c r="AI23" s="3">
        <v>30</v>
      </c>
      <c r="AJ23" s="23">
        <v>28</v>
      </c>
      <c r="AK23" s="57">
        <f t="shared" si="5"/>
        <v>0.93333333333333335</v>
      </c>
      <c r="AL23" s="17">
        <f t="shared" si="6"/>
        <v>26</v>
      </c>
      <c r="AM23" s="17">
        <v>0</v>
      </c>
      <c r="AN23" s="12">
        <f t="shared" si="7"/>
        <v>1</v>
      </c>
      <c r="AO23" s="62">
        <v>4</v>
      </c>
      <c r="AP23" s="3">
        <v>30</v>
      </c>
      <c r="AQ23" s="12">
        <f t="shared" si="10"/>
        <v>0.13333333333333333</v>
      </c>
      <c r="AR23" s="62">
        <v>4</v>
      </c>
      <c r="AS23" s="17">
        <v>2</v>
      </c>
      <c r="AT23" s="12">
        <f t="shared" si="8"/>
        <v>2</v>
      </c>
      <c r="AU23" s="17">
        <v>0</v>
      </c>
      <c r="AV23" s="64">
        <v>2</v>
      </c>
      <c r="AW23" s="64">
        <v>2</v>
      </c>
      <c r="AX23" s="12">
        <f t="shared" si="9"/>
        <v>1</v>
      </c>
    </row>
    <row r="24" spans="1:50" s="5" customFormat="1" ht="18" customHeight="1" x14ac:dyDescent="0.15">
      <c r="A24" s="11" t="s">
        <v>88</v>
      </c>
      <c r="B24" s="1" t="s">
        <v>46</v>
      </c>
      <c r="C24" s="3">
        <v>29</v>
      </c>
      <c r="D24" s="3">
        <v>28</v>
      </c>
      <c r="E24" s="3">
        <v>33</v>
      </c>
      <c r="F24" s="56">
        <f t="shared" si="0"/>
        <v>0.87878787878787878</v>
      </c>
      <c r="G24" s="3">
        <v>3</v>
      </c>
      <c r="H24" s="3">
        <v>28</v>
      </c>
      <c r="I24" s="58">
        <f t="shared" si="1"/>
        <v>0.8928571428571429</v>
      </c>
      <c r="J24" s="3">
        <v>1</v>
      </c>
      <c r="K24" s="75">
        <f t="shared" si="2"/>
        <v>3.5714285714285712E-2</v>
      </c>
      <c r="L24" s="3">
        <v>8</v>
      </c>
      <c r="M24" s="3">
        <v>28</v>
      </c>
      <c r="N24" s="76">
        <f t="shared" si="11"/>
        <v>0.2857142857142857</v>
      </c>
      <c r="O24" s="3">
        <v>2</v>
      </c>
      <c r="P24" s="77">
        <f t="shared" si="3"/>
        <v>0.93103448275862066</v>
      </c>
      <c r="Q24" s="66">
        <v>0.69</v>
      </c>
      <c r="R24" s="66">
        <v>0.53</v>
      </c>
      <c r="S24" s="80">
        <v>37.03</v>
      </c>
      <c r="T24" s="3">
        <v>0</v>
      </c>
      <c r="U24" s="23">
        <v>4</v>
      </c>
      <c r="V24" s="57">
        <f t="shared" si="4"/>
        <v>1</v>
      </c>
      <c r="W24" s="24">
        <v>26</v>
      </c>
      <c r="X24" s="3">
        <v>28</v>
      </c>
      <c r="Y24" s="81">
        <f t="shared" si="12"/>
        <v>0.9285714285714286</v>
      </c>
      <c r="Z24" s="30">
        <v>8</v>
      </c>
      <c r="AA24" s="81">
        <f t="shared" si="13"/>
        <v>0.2857142857142857</v>
      </c>
      <c r="AB24" s="29"/>
      <c r="AC24" s="29"/>
      <c r="AD24" s="29"/>
      <c r="AE24" s="93"/>
      <c r="AF24" s="93"/>
      <c r="AG24" s="93"/>
      <c r="AH24" s="93"/>
      <c r="AI24" s="3">
        <v>28</v>
      </c>
      <c r="AJ24" s="23">
        <v>13</v>
      </c>
      <c r="AK24" s="57">
        <f t="shared" si="5"/>
        <v>0.4642857142857143</v>
      </c>
      <c r="AL24" s="17">
        <f t="shared" si="6"/>
        <v>25</v>
      </c>
      <c r="AM24" s="17">
        <v>0</v>
      </c>
      <c r="AN24" s="12">
        <f t="shared" si="7"/>
        <v>1</v>
      </c>
      <c r="AO24" s="62">
        <v>17</v>
      </c>
      <c r="AP24" s="3">
        <v>28</v>
      </c>
      <c r="AQ24" s="12">
        <f t="shared" si="10"/>
        <v>0.6071428571428571</v>
      </c>
      <c r="AR24" s="62">
        <v>10</v>
      </c>
      <c r="AS24" s="17">
        <v>22</v>
      </c>
      <c r="AT24" s="12">
        <f t="shared" si="8"/>
        <v>0.45454545454545453</v>
      </c>
      <c r="AU24" s="17">
        <v>1</v>
      </c>
      <c r="AV24" s="64">
        <v>11</v>
      </c>
      <c r="AW24" s="64">
        <v>11</v>
      </c>
      <c r="AX24" s="12">
        <f t="shared" si="9"/>
        <v>1</v>
      </c>
    </row>
    <row r="25" spans="1:50" s="5" customFormat="1" ht="18" customHeight="1" x14ac:dyDescent="0.15">
      <c r="A25" s="11" t="s">
        <v>89</v>
      </c>
      <c r="B25" s="39" t="s">
        <v>68</v>
      </c>
      <c r="C25" s="3">
        <v>112</v>
      </c>
      <c r="D25" s="3">
        <v>112</v>
      </c>
      <c r="E25" s="3">
        <v>112</v>
      </c>
      <c r="F25" s="56">
        <f t="shared" si="0"/>
        <v>1</v>
      </c>
      <c r="G25" s="3">
        <v>0</v>
      </c>
      <c r="H25" s="3">
        <v>112</v>
      </c>
      <c r="I25" s="57">
        <f t="shared" si="1"/>
        <v>1</v>
      </c>
      <c r="J25" s="3">
        <v>0</v>
      </c>
      <c r="K25" s="57">
        <f t="shared" si="2"/>
        <v>0</v>
      </c>
      <c r="L25" s="3">
        <v>52</v>
      </c>
      <c r="M25" s="3">
        <v>112</v>
      </c>
      <c r="N25" s="46">
        <f t="shared" si="11"/>
        <v>0.4642857142857143</v>
      </c>
      <c r="O25" s="3">
        <v>0</v>
      </c>
      <c r="P25" s="57">
        <f t="shared" si="3"/>
        <v>1</v>
      </c>
      <c r="Q25" s="66">
        <v>0.97</v>
      </c>
      <c r="R25" s="66">
        <v>0.77</v>
      </c>
      <c r="S25" s="47">
        <v>11.32</v>
      </c>
      <c r="T25" s="17">
        <v>0</v>
      </c>
      <c r="U25" s="23">
        <v>0</v>
      </c>
      <c r="V25" s="57">
        <v>1</v>
      </c>
      <c r="W25" s="24">
        <v>112</v>
      </c>
      <c r="X25" s="3">
        <v>112</v>
      </c>
      <c r="Y25" s="46">
        <f t="shared" si="12"/>
        <v>1</v>
      </c>
      <c r="Z25" s="30">
        <v>47</v>
      </c>
      <c r="AA25" s="46">
        <f t="shared" si="13"/>
        <v>0.41964285714285715</v>
      </c>
      <c r="AB25" s="29"/>
      <c r="AC25" s="29"/>
      <c r="AD25" s="29"/>
      <c r="AE25" s="59"/>
      <c r="AF25" s="59"/>
      <c r="AG25" s="59"/>
      <c r="AH25" s="59"/>
      <c r="AI25" s="3">
        <v>112</v>
      </c>
      <c r="AJ25" s="23">
        <v>68</v>
      </c>
      <c r="AK25" s="57">
        <f t="shared" si="5"/>
        <v>0.6071428571428571</v>
      </c>
      <c r="AL25" s="17">
        <f t="shared" si="6"/>
        <v>112</v>
      </c>
      <c r="AM25" s="17">
        <v>0</v>
      </c>
      <c r="AN25" s="12">
        <f t="shared" si="7"/>
        <v>1</v>
      </c>
      <c r="AO25" s="63">
        <v>30</v>
      </c>
      <c r="AP25" s="3">
        <v>112</v>
      </c>
      <c r="AQ25" s="12">
        <f t="shared" si="10"/>
        <v>0.26785714285714285</v>
      </c>
      <c r="AR25" s="62">
        <v>33</v>
      </c>
      <c r="AS25" s="17">
        <v>71</v>
      </c>
      <c r="AT25" s="12">
        <f t="shared" si="8"/>
        <v>0.46478873239436619</v>
      </c>
      <c r="AU25" s="17">
        <v>25</v>
      </c>
      <c r="AV25" s="64">
        <v>38</v>
      </c>
      <c r="AW25" s="64">
        <v>38</v>
      </c>
      <c r="AX25" s="12">
        <f t="shared" si="9"/>
        <v>1</v>
      </c>
    </row>
    <row r="26" spans="1:50" s="5" customFormat="1" ht="18" customHeight="1" x14ac:dyDescent="0.15">
      <c r="A26" s="11" t="s">
        <v>90</v>
      </c>
      <c r="B26" s="1" t="s">
        <v>47</v>
      </c>
      <c r="C26" s="3">
        <v>65</v>
      </c>
      <c r="D26" s="3">
        <v>66</v>
      </c>
      <c r="E26" s="3">
        <v>67</v>
      </c>
      <c r="F26" s="56">
        <f t="shared" si="0"/>
        <v>0.97014925373134331</v>
      </c>
      <c r="G26" s="3">
        <v>1</v>
      </c>
      <c r="H26" s="3">
        <v>65</v>
      </c>
      <c r="I26" s="57">
        <f t="shared" si="1"/>
        <v>0.98461538461538467</v>
      </c>
      <c r="J26" s="3">
        <v>0</v>
      </c>
      <c r="K26" s="57">
        <f t="shared" si="2"/>
        <v>0</v>
      </c>
      <c r="L26" s="3">
        <v>45</v>
      </c>
      <c r="M26" s="3">
        <v>65</v>
      </c>
      <c r="N26" s="46">
        <f t="shared" si="11"/>
        <v>0.69230769230769229</v>
      </c>
      <c r="O26" s="3">
        <v>0</v>
      </c>
      <c r="P26" s="57">
        <f t="shared" si="3"/>
        <v>1</v>
      </c>
      <c r="Q26" s="66">
        <v>0.9</v>
      </c>
      <c r="R26" s="66">
        <v>0.89</v>
      </c>
      <c r="S26" s="47">
        <v>12.3</v>
      </c>
      <c r="T26" s="17">
        <v>0</v>
      </c>
      <c r="U26" s="23">
        <v>2</v>
      </c>
      <c r="V26" s="57">
        <f t="shared" si="4"/>
        <v>1</v>
      </c>
      <c r="W26" s="24">
        <v>64</v>
      </c>
      <c r="X26" s="3">
        <v>65</v>
      </c>
      <c r="Y26" s="46">
        <f t="shared" si="12"/>
        <v>0.98461538461538467</v>
      </c>
      <c r="Z26" s="30">
        <v>25</v>
      </c>
      <c r="AA26" s="46">
        <f t="shared" si="13"/>
        <v>0.38461538461538464</v>
      </c>
      <c r="AB26" s="29"/>
      <c r="AC26" s="29"/>
      <c r="AD26" s="29"/>
      <c r="AE26" s="29"/>
      <c r="AF26" s="29"/>
      <c r="AG26" s="29"/>
      <c r="AH26" s="29"/>
      <c r="AI26" s="3">
        <v>65</v>
      </c>
      <c r="AJ26" s="23">
        <v>52</v>
      </c>
      <c r="AK26" s="57">
        <f t="shared" si="5"/>
        <v>0.8</v>
      </c>
      <c r="AL26" s="17">
        <f t="shared" si="6"/>
        <v>64</v>
      </c>
      <c r="AM26" s="17">
        <v>1</v>
      </c>
      <c r="AN26" s="12">
        <f t="shared" si="7"/>
        <v>0.984375</v>
      </c>
      <c r="AO26" s="62">
        <v>27</v>
      </c>
      <c r="AP26" s="3">
        <v>65</v>
      </c>
      <c r="AQ26" s="12">
        <f t="shared" si="10"/>
        <v>0.41538461538461541</v>
      </c>
      <c r="AR26" s="62">
        <v>39</v>
      </c>
      <c r="AS26" s="17">
        <v>36</v>
      </c>
      <c r="AT26" s="12">
        <f t="shared" si="8"/>
        <v>1.0833333333333333</v>
      </c>
      <c r="AU26" s="17">
        <v>26</v>
      </c>
      <c r="AV26" s="64">
        <v>26</v>
      </c>
      <c r="AW26" s="64">
        <v>26</v>
      </c>
      <c r="AX26" s="12">
        <f t="shared" si="9"/>
        <v>1</v>
      </c>
    </row>
    <row r="27" spans="1:50" s="5" customFormat="1" ht="18" customHeight="1" x14ac:dyDescent="0.15">
      <c r="A27" s="11" t="s">
        <v>91</v>
      </c>
      <c r="B27" s="1" t="s">
        <v>48</v>
      </c>
      <c r="C27" s="3">
        <v>65</v>
      </c>
      <c r="D27" s="3">
        <v>77</v>
      </c>
      <c r="E27" s="3">
        <v>79</v>
      </c>
      <c r="F27" s="56">
        <f t="shared" si="0"/>
        <v>0.82278481012658233</v>
      </c>
      <c r="G27" s="3">
        <v>1</v>
      </c>
      <c r="H27" s="3">
        <v>65</v>
      </c>
      <c r="I27" s="57">
        <f t="shared" si="1"/>
        <v>0.98461538461538467</v>
      </c>
      <c r="J27" s="3">
        <v>0</v>
      </c>
      <c r="K27" s="57">
        <f t="shared" si="2"/>
        <v>0</v>
      </c>
      <c r="L27" s="3">
        <v>43</v>
      </c>
      <c r="M27" s="3">
        <v>65</v>
      </c>
      <c r="N27" s="46">
        <f t="shared" si="11"/>
        <v>0.66153846153846152</v>
      </c>
      <c r="O27" s="3">
        <v>1</v>
      </c>
      <c r="P27" s="58">
        <f t="shared" si="3"/>
        <v>0.98461538461538467</v>
      </c>
      <c r="Q27" s="66">
        <v>0.85</v>
      </c>
      <c r="R27" s="66">
        <v>0.94</v>
      </c>
      <c r="S27" s="47">
        <v>15.24</v>
      </c>
      <c r="T27" s="17">
        <v>0</v>
      </c>
      <c r="U27" s="23">
        <v>14</v>
      </c>
      <c r="V27" s="57">
        <f t="shared" si="4"/>
        <v>1</v>
      </c>
      <c r="W27" s="24">
        <v>63</v>
      </c>
      <c r="X27" s="3">
        <v>65</v>
      </c>
      <c r="Y27" s="46">
        <f t="shared" si="12"/>
        <v>0.96923076923076923</v>
      </c>
      <c r="Z27" s="30">
        <v>34</v>
      </c>
      <c r="AA27" s="46">
        <f t="shared" si="13"/>
        <v>0.52307692307692311</v>
      </c>
      <c r="AB27" s="29"/>
      <c r="AC27" s="29"/>
      <c r="AD27" s="29"/>
      <c r="AE27" s="29"/>
      <c r="AF27" s="29"/>
      <c r="AG27" s="29"/>
      <c r="AH27" s="29"/>
      <c r="AI27" s="3">
        <v>65</v>
      </c>
      <c r="AJ27" s="23">
        <v>53</v>
      </c>
      <c r="AK27" s="57">
        <f t="shared" si="5"/>
        <v>0.81538461538461537</v>
      </c>
      <c r="AL27" s="17">
        <f t="shared" si="6"/>
        <v>64</v>
      </c>
      <c r="AM27" s="17">
        <v>0</v>
      </c>
      <c r="AN27" s="12">
        <f t="shared" si="7"/>
        <v>1</v>
      </c>
      <c r="AO27" s="62">
        <v>44</v>
      </c>
      <c r="AP27" s="3">
        <v>65</v>
      </c>
      <c r="AQ27" s="12">
        <f t="shared" si="10"/>
        <v>0.67692307692307696</v>
      </c>
      <c r="AR27" s="62">
        <v>52</v>
      </c>
      <c r="AS27" s="17">
        <v>42</v>
      </c>
      <c r="AT27" s="12">
        <f t="shared" si="8"/>
        <v>1.2380952380952381</v>
      </c>
      <c r="AU27" s="17">
        <v>29</v>
      </c>
      <c r="AV27" s="64">
        <v>22</v>
      </c>
      <c r="AW27" s="64">
        <v>22</v>
      </c>
      <c r="AX27" s="12">
        <f t="shared" si="9"/>
        <v>1</v>
      </c>
    </row>
    <row r="28" spans="1:50" s="5" customFormat="1" ht="18" customHeight="1" x14ac:dyDescent="0.15">
      <c r="A28" s="11" t="s">
        <v>92</v>
      </c>
      <c r="B28" s="1" t="s">
        <v>49</v>
      </c>
      <c r="C28" s="3">
        <v>68</v>
      </c>
      <c r="D28" s="3">
        <v>70</v>
      </c>
      <c r="E28" s="3">
        <v>84</v>
      </c>
      <c r="F28" s="56">
        <f t="shared" si="0"/>
        <v>0.80952380952380953</v>
      </c>
      <c r="G28" s="3">
        <v>4</v>
      </c>
      <c r="H28" s="3">
        <v>68</v>
      </c>
      <c r="I28" s="57">
        <f t="shared" si="1"/>
        <v>0.94117647058823528</v>
      </c>
      <c r="J28" s="3">
        <v>1</v>
      </c>
      <c r="K28" s="58">
        <f t="shared" si="2"/>
        <v>1.4705882352941176E-2</v>
      </c>
      <c r="L28" s="3">
        <v>26</v>
      </c>
      <c r="M28" s="3">
        <v>68</v>
      </c>
      <c r="N28" s="68">
        <f t="shared" si="11"/>
        <v>0.38235294117647056</v>
      </c>
      <c r="O28" s="3">
        <v>0</v>
      </c>
      <c r="P28" s="57">
        <f t="shared" si="3"/>
        <v>1</v>
      </c>
      <c r="Q28" s="66">
        <v>0.82</v>
      </c>
      <c r="R28" s="66">
        <v>0.77</v>
      </c>
      <c r="S28" s="47">
        <v>19.64</v>
      </c>
      <c r="T28" s="17">
        <v>0</v>
      </c>
      <c r="U28" s="23">
        <v>16</v>
      </c>
      <c r="V28" s="57">
        <f t="shared" si="4"/>
        <v>1</v>
      </c>
      <c r="W28" s="24">
        <v>66</v>
      </c>
      <c r="X28" s="3">
        <v>68</v>
      </c>
      <c r="Y28" s="46">
        <f t="shared" si="12"/>
        <v>0.97058823529411764</v>
      </c>
      <c r="Z28" s="30">
        <v>19</v>
      </c>
      <c r="AA28" s="76">
        <f t="shared" si="13"/>
        <v>0.27941176470588236</v>
      </c>
      <c r="AB28" s="29"/>
      <c r="AC28" s="29"/>
      <c r="AD28" s="29"/>
      <c r="AE28" s="29"/>
      <c r="AF28" s="29"/>
      <c r="AG28" s="29"/>
      <c r="AH28" s="29"/>
      <c r="AI28" s="3">
        <v>68</v>
      </c>
      <c r="AJ28" s="23">
        <v>29</v>
      </c>
      <c r="AK28" s="57">
        <f t="shared" si="5"/>
        <v>0.4264705882352941</v>
      </c>
      <c r="AL28" s="17">
        <f t="shared" si="6"/>
        <v>64</v>
      </c>
      <c r="AM28" s="17">
        <v>0</v>
      </c>
      <c r="AN28" s="12">
        <f t="shared" si="7"/>
        <v>1</v>
      </c>
      <c r="AO28" s="62">
        <v>35</v>
      </c>
      <c r="AP28" s="3">
        <v>68</v>
      </c>
      <c r="AQ28" s="12">
        <f t="shared" si="10"/>
        <v>0.51470588235294112</v>
      </c>
      <c r="AR28" s="62">
        <v>53</v>
      </c>
      <c r="AS28" s="17">
        <v>58</v>
      </c>
      <c r="AT28" s="12">
        <f t="shared" si="8"/>
        <v>0.91379310344827591</v>
      </c>
      <c r="AU28" s="17">
        <v>55</v>
      </c>
      <c r="AV28" s="64">
        <v>15</v>
      </c>
      <c r="AW28" s="64">
        <v>15</v>
      </c>
      <c r="AX28" s="12">
        <f t="shared" si="9"/>
        <v>1</v>
      </c>
    </row>
    <row r="29" spans="1:50" s="5" customFormat="1" ht="18" customHeight="1" x14ac:dyDescent="0.15">
      <c r="A29" s="11" t="s">
        <v>93</v>
      </c>
      <c r="B29" s="1" t="s">
        <v>50</v>
      </c>
      <c r="C29" s="3">
        <v>72</v>
      </c>
      <c r="D29" s="3">
        <v>90</v>
      </c>
      <c r="E29" s="3">
        <v>92</v>
      </c>
      <c r="F29" s="56">
        <f t="shared" si="0"/>
        <v>0.78260869565217395</v>
      </c>
      <c r="G29" s="3">
        <v>3</v>
      </c>
      <c r="H29" s="3">
        <v>72</v>
      </c>
      <c r="I29" s="57">
        <f t="shared" si="1"/>
        <v>0.95833333333333337</v>
      </c>
      <c r="J29" s="3">
        <v>1</v>
      </c>
      <c r="K29" s="58">
        <f t="shared" si="2"/>
        <v>1.3888888888888888E-2</v>
      </c>
      <c r="L29" s="17">
        <v>51</v>
      </c>
      <c r="M29" s="3">
        <v>72</v>
      </c>
      <c r="N29" s="46">
        <f t="shared" si="11"/>
        <v>0.70833333333333337</v>
      </c>
      <c r="O29" s="3">
        <v>0</v>
      </c>
      <c r="P29" s="57">
        <f t="shared" si="3"/>
        <v>1</v>
      </c>
      <c r="Q29" s="66">
        <v>0.68</v>
      </c>
      <c r="R29" s="66">
        <v>0.51</v>
      </c>
      <c r="S29" s="47">
        <v>16.02</v>
      </c>
      <c r="T29" s="17">
        <v>0</v>
      </c>
      <c r="U29" s="23">
        <v>20</v>
      </c>
      <c r="V29" s="57">
        <f t="shared" si="4"/>
        <v>1</v>
      </c>
      <c r="W29" s="24">
        <v>71</v>
      </c>
      <c r="X29" s="3">
        <v>72</v>
      </c>
      <c r="Y29" s="46">
        <f t="shared" si="12"/>
        <v>0.98611111111111116</v>
      </c>
      <c r="Z29" s="30">
        <v>18</v>
      </c>
      <c r="AA29" s="76">
        <f t="shared" si="13"/>
        <v>0.25</v>
      </c>
      <c r="AB29" s="29"/>
      <c r="AC29" s="29"/>
      <c r="AD29" s="29"/>
      <c r="AE29" s="29"/>
      <c r="AF29" s="29"/>
      <c r="AG29" s="29"/>
      <c r="AH29" s="29"/>
      <c r="AI29" s="3">
        <v>72</v>
      </c>
      <c r="AJ29" s="23">
        <v>60</v>
      </c>
      <c r="AK29" s="57">
        <f t="shared" si="5"/>
        <v>0.83333333333333337</v>
      </c>
      <c r="AL29" s="17">
        <f t="shared" si="6"/>
        <v>69</v>
      </c>
      <c r="AM29" s="17">
        <v>0</v>
      </c>
      <c r="AN29" s="12">
        <f t="shared" si="7"/>
        <v>1</v>
      </c>
      <c r="AO29" s="62">
        <v>35</v>
      </c>
      <c r="AP29" s="3">
        <v>72</v>
      </c>
      <c r="AQ29" s="12">
        <f t="shared" si="10"/>
        <v>0.4861111111111111</v>
      </c>
      <c r="AR29" s="62">
        <v>17</v>
      </c>
      <c r="AS29" s="17">
        <v>72</v>
      </c>
      <c r="AT29" s="12">
        <f t="shared" si="8"/>
        <v>0.2361111111111111</v>
      </c>
      <c r="AU29" s="17">
        <v>29</v>
      </c>
      <c r="AV29" s="64">
        <v>14</v>
      </c>
      <c r="AW29" s="64">
        <v>14</v>
      </c>
      <c r="AX29" s="12">
        <f t="shared" si="9"/>
        <v>1</v>
      </c>
    </row>
    <row r="30" spans="1:50" s="5" customFormat="1" ht="18" customHeight="1" x14ac:dyDescent="0.15">
      <c r="A30" s="11" t="s">
        <v>108</v>
      </c>
      <c r="B30" s="1" t="s">
        <v>51</v>
      </c>
      <c r="C30" s="3">
        <v>57</v>
      </c>
      <c r="D30" s="3">
        <v>66</v>
      </c>
      <c r="E30" s="3">
        <v>69</v>
      </c>
      <c r="F30" s="56">
        <f t="shared" si="0"/>
        <v>0.82608695652173914</v>
      </c>
      <c r="G30" s="3">
        <v>4</v>
      </c>
      <c r="H30" s="3">
        <v>57</v>
      </c>
      <c r="I30" s="57">
        <f t="shared" si="1"/>
        <v>0.92982456140350878</v>
      </c>
      <c r="J30" s="3">
        <v>0</v>
      </c>
      <c r="K30" s="57">
        <f t="shared" si="2"/>
        <v>0</v>
      </c>
      <c r="L30" s="3">
        <v>37</v>
      </c>
      <c r="M30" s="3">
        <v>57</v>
      </c>
      <c r="N30" s="46">
        <f t="shared" si="11"/>
        <v>0.64912280701754388</v>
      </c>
      <c r="O30" s="3">
        <v>0</v>
      </c>
      <c r="P30" s="57">
        <f t="shared" si="3"/>
        <v>1</v>
      </c>
      <c r="Q30" s="66">
        <v>0.7</v>
      </c>
      <c r="R30" s="66">
        <v>0.57999999999999996</v>
      </c>
      <c r="S30" s="47">
        <v>19.05</v>
      </c>
      <c r="T30" s="17">
        <v>0</v>
      </c>
      <c r="U30" s="23">
        <v>12</v>
      </c>
      <c r="V30" s="57">
        <f t="shared" si="4"/>
        <v>1</v>
      </c>
      <c r="W30" s="17">
        <v>55</v>
      </c>
      <c r="X30" s="3">
        <v>57</v>
      </c>
      <c r="Y30" s="46">
        <f t="shared" si="12"/>
        <v>0.96491228070175439</v>
      </c>
      <c r="Z30" s="30">
        <v>11</v>
      </c>
      <c r="AA30" s="76">
        <f t="shared" si="13"/>
        <v>0.19298245614035087</v>
      </c>
      <c r="AB30" s="29"/>
      <c r="AC30" s="29"/>
      <c r="AD30" s="29"/>
      <c r="AE30" s="29"/>
      <c r="AF30" s="29"/>
      <c r="AG30" s="29"/>
      <c r="AH30" s="29"/>
      <c r="AI30" s="3">
        <v>57</v>
      </c>
      <c r="AJ30" s="23">
        <v>38</v>
      </c>
      <c r="AK30" s="57">
        <f t="shared" si="5"/>
        <v>0.66666666666666663</v>
      </c>
      <c r="AL30" s="17">
        <f t="shared" si="6"/>
        <v>53</v>
      </c>
      <c r="AM30" s="17">
        <v>0</v>
      </c>
      <c r="AN30" s="12">
        <f t="shared" si="7"/>
        <v>1</v>
      </c>
      <c r="AO30" s="62">
        <v>32</v>
      </c>
      <c r="AP30" s="3">
        <v>57</v>
      </c>
      <c r="AQ30" s="12">
        <f t="shared" si="10"/>
        <v>0.56140350877192979</v>
      </c>
      <c r="AR30" s="62">
        <v>16</v>
      </c>
      <c r="AS30" s="17">
        <v>38</v>
      </c>
      <c r="AT30" s="12">
        <f t="shared" si="8"/>
        <v>0.42105263157894735</v>
      </c>
      <c r="AU30" s="17">
        <v>0</v>
      </c>
      <c r="AV30" s="64">
        <v>16</v>
      </c>
      <c r="AW30" s="64">
        <v>16</v>
      </c>
      <c r="AX30" s="12">
        <f t="shared" si="9"/>
        <v>1</v>
      </c>
    </row>
    <row r="31" spans="1:50" s="5" customFormat="1" ht="21" customHeight="1" x14ac:dyDescent="0.15">
      <c r="A31" s="96" t="s">
        <v>52</v>
      </c>
      <c r="B31" s="97"/>
      <c r="C31" s="3">
        <v>1213</v>
      </c>
      <c r="D31" s="3">
        <v>1419</v>
      </c>
      <c r="E31" s="3">
        <v>1555</v>
      </c>
      <c r="F31" s="56">
        <f t="shared" si="0"/>
        <v>0.78006430868167198</v>
      </c>
      <c r="G31" s="3">
        <v>103</v>
      </c>
      <c r="H31" s="3">
        <v>1164</v>
      </c>
      <c r="I31" s="57">
        <f t="shared" si="1"/>
        <v>0.91151202749140892</v>
      </c>
      <c r="J31" s="3">
        <v>15</v>
      </c>
      <c r="K31" s="58">
        <f t="shared" si="2"/>
        <v>1.2886597938144329E-2</v>
      </c>
      <c r="L31" s="3">
        <v>589</v>
      </c>
      <c r="M31" s="4">
        <v>1058</v>
      </c>
      <c r="N31" s="46">
        <f t="shared" si="11"/>
        <v>0.55671077504725897</v>
      </c>
      <c r="O31" s="3">
        <v>9</v>
      </c>
      <c r="P31" s="57">
        <f t="shared" si="3"/>
        <v>0.99258037922506182</v>
      </c>
      <c r="Q31" s="69">
        <v>0.91</v>
      </c>
      <c r="R31" s="70">
        <v>0.75</v>
      </c>
      <c r="S31" s="47">
        <v>23.94</v>
      </c>
      <c r="T31" s="3">
        <v>6</v>
      </c>
      <c r="U31" s="23">
        <v>342</v>
      </c>
      <c r="V31" s="57">
        <f t="shared" si="4"/>
        <v>0.98245614035087714</v>
      </c>
      <c r="W31" s="24">
        <v>1026</v>
      </c>
      <c r="X31" s="4">
        <v>1058</v>
      </c>
      <c r="Y31" s="46">
        <f t="shared" si="12"/>
        <v>0.96975425330812859</v>
      </c>
      <c r="Z31" s="30">
        <v>385</v>
      </c>
      <c r="AA31" s="68">
        <f t="shared" si="13"/>
        <v>0.36389413988657843</v>
      </c>
      <c r="AB31" s="17">
        <v>1061</v>
      </c>
      <c r="AC31" s="17">
        <v>607</v>
      </c>
      <c r="AD31" s="71">
        <f>1-AC31/AB31</f>
        <v>0.42789820923656929</v>
      </c>
      <c r="AE31" s="17"/>
      <c r="AF31" s="16"/>
      <c r="AG31" s="17"/>
      <c r="AH31" s="12"/>
      <c r="AI31" s="3">
        <v>1165</v>
      </c>
      <c r="AJ31" s="23">
        <v>691</v>
      </c>
      <c r="AK31" s="57">
        <f t="shared" si="5"/>
        <v>0.59313304721030047</v>
      </c>
      <c r="AL31" s="17">
        <f t="shared" si="6"/>
        <v>1061</v>
      </c>
      <c r="AM31" s="54">
        <v>1</v>
      </c>
      <c r="AN31" s="12">
        <f t="shared" si="7"/>
        <v>0.99905749293119694</v>
      </c>
      <c r="AO31" s="62">
        <v>604</v>
      </c>
      <c r="AP31" s="3">
        <v>1165</v>
      </c>
      <c r="AQ31" s="12">
        <f t="shared" si="10"/>
        <v>0.51845493562231759</v>
      </c>
      <c r="AR31" s="62">
        <v>486</v>
      </c>
      <c r="AS31" s="54">
        <v>802</v>
      </c>
      <c r="AT31" s="12">
        <f t="shared" si="8"/>
        <v>0.6059850374064838</v>
      </c>
      <c r="AU31" s="54">
        <v>423</v>
      </c>
      <c r="AV31" s="64">
        <v>416</v>
      </c>
      <c r="AW31" s="64">
        <v>414</v>
      </c>
      <c r="AX31" s="12">
        <f t="shared" si="9"/>
        <v>0.99519230769230771</v>
      </c>
    </row>
    <row r="32" spans="1:50" x14ac:dyDescent="0.15">
      <c r="S32" s="25"/>
      <c r="AL32" s="55"/>
      <c r="AM32" s="55"/>
      <c r="AN32" s="55"/>
      <c r="AO32" s="55"/>
      <c r="AP32" s="55"/>
      <c r="AQ32" s="55"/>
      <c r="AR32" s="55"/>
      <c r="AS32" s="55"/>
      <c r="AT32" s="55"/>
      <c r="AU32" s="55"/>
    </row>
    <row r="33" spans="13:19" x14ac:dyDescent="0.15">
      <c r="S33" s="25"/>
    </row>
    <row r="34" spans="13:19" x14ac:dyDescent="0.15">
      <c r="M34" s="92"/>
      <c r="N34" s="92"/>
      <c r="O34" s="92"/>
      <c r="P34" s="92"/>
      <c r="Q34" s="61"/>
      <c r="R34" s="61"/>
      <c r="S34" s="25"/>
    </row>
    <row r="35" spans="13:19" x14ac:dyDescent="0.15">
      <c r="S35" s="25"/>
    </row>
    <row r="36" spans="13:19" x14ac:dyDescent="0.15">
      <c r="S36" s="25"/>
    </row>
    <row r="37" spans="13:19" x14ac:dyDescent="0.15">
      <c r="S37" s="25"/>
    </row>
    <row r="38" spans="13:19" x14ac:dyDescent="0.15">
      <c r="S38" s="25"/>
    </row>
    <row r="39" spans="13:19" x14ac:dyDescent="0.15">
      <c r="S39" s="25"/>
    </row>
    <row r="40" spans="13:19" x14ac:dyDescent="0.15">
      <c r="S40" s="25"/>
    </row>
    <row r="41" spans="13:19" x14ac:dyDescent="0.15">
      <c r="S41" s="25"/>
    </row>
    <row r="42" spans="13:19" x14ac:dyDescent="0.15">
      <c r="S42" s="25"/>
    </row>
    <row r="43" spans="13:19" x14ac:dyDescent="0.15">
      <c r="S43" s="25"/>
    </row>
    <row r="44" spans="13:19" x14ac:dyDescent="0.15">
      <c r="S44" s="25"/>
    </row>
    <row r="45" spans="13:19" x14ac:dyDescent="0.15">
      <c r="S45" s="25"/>
    </row>
  </sheetData>
  <mergeCells count="31">
    <mergeCell ref="AG23:AG24"/>
    <mergeCell ref="AH23:AH24"/>
    <mergeCell ref="A31:B31"/>
    <mergeCell ref="A3:A4"/>
    <mergeCell ref="B3:B4"/>
    <mergeCell ref="C3:C4"/>
    <mergeCell ref="D3:D4"/>
    <mergeCell ref="Q3:R3"/>
    <mergeCell ref="M34:P34"/>
    <mergeCell ref="T3:V3"/>
    <mergeCell ref="AE23:AE24"/>
    <mergeCell ref="AF23:AF24"/>
    <mergeCell ref="O3:P3"/>
    <mergeCell ref="AE3:AF3"/>
    <mergeCell ref="AB3:AD3"/>
    <mergeCell ref="AV3:AX3"/>
    <mergeCell ref="B1:V1"/>
    <mergeCell ref="AB1:AN1"/>
    <mergeCell ref="T2:V2"/>
    <mergeCell ref="G3:I3"/>
    <mergeCell ref="J3:K3"/>
    <mergeCell ref="L3:N3"/>
    <mergeCell ref="F3:F4"/>
    <mergeCell ref="AG3:AH3"/>
    <mergeCell ref="W3:Y3"/>
    <mergeCell ref="Z3:AA3"/>
    <mergeCell ref="AI3:AK3"/>
    <mergeCell ref="AL3:AN3"/>
    <mergeCell ref="E3:E4"/>
    <mergeCell ref="AR3:AT3"/>
    <mergeCell ref="AO3:AQ3"/>
  </mergeCells>
  <phoneticPr fontId="1" type="noConversion"/>
  <pageMargins left="0.51111111111111107" right="0.19652777777777777" top="0.35416666666666669" bottom="0.27500000000000002" header="0.11805555555555555" footer="3.888888888888889E-2"/>
  <pageSetup paperSize="8" orientation="landscape" verticalDpi="0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31"/>
  <sheetViews>
    <sheetView zoomScaleSheetLayoutView="100" workbookViewId="0">
      <selection activeCell="K6" sqref="K6"/>
    </sheetView>
  </sheetViews>
  <sheetFormatPr defaultColWidth="9" defaultRowHeight="14.25" x14ac:dyDescent="0.15"/>
  <sheetData>
    <row r="1" spans="5:11" x14ac:dyDescent="0.15">
      <c r="E1" s="1" t="s">
        <v>23</v>
      </c>
      <c r="F1" s="2">
        <v>15</v>
      </c>
    </row>
    <row r="2" spans="5:11" x14ac:dyDescent="0.15">
      <c r="E2" s="1" t="s">
        <v>24</v>
      </c>
      <c r="F2" s="2">
        <v>67</v>
      </c>
    </row>
    <row r="3" spans="5:11" x14ac:dyDescent="0.15">
      <c r="E3" s="1" t="s">
        <v>25</v>
      </c>
      <c r="F3" s="2">
        <v>63</v>
      </c>
      <c r="K3">
        <v>5</v>
      </c>
    </row>
    <row r="4" spans="5:11" x14ac:dyDescent="0.15">
      <c r="E4" s="1" t="s">
        <v>53</v>
      </c>
      <c r="F4" s="2">
        <v>0</v>
      </c>
      <c r="K4">
        <v>3</v>
      </c>
    </row>
    <row r="5" spans="5:11" x14ac:dyDescent="0.15">
      <c r="E5" s="1" t="s">
        <v>26</v>
      </c>
      <c r="F5" s="3">
        <v>62</v>
      </c>
      <c r="K5">
        <v>5</v>
      </c>
    </row>
    <row r="6" spans="5:11" x14ac:dyDescent="0.15">
      <c r="E6" s="1" t="s">
        <v>27</v>
      </c>
      <c r="F6" s="3">
        <v>90</v>
      </c>
      <c r="K6">
        <v>9</v>
      </c>
    </row>
    <row r="7" spans="5:11" x14ac:dyDescent="0.15">
      <c r="E7" s="1" t="s">
        <v>28</v>
      </c>
      <c r="F7" s="3">
        <v>36</v>
      </c>
      <c r="K7">
        <v>5</v>
      </c>
    </row>
    <row r="8" spans="5:11" x14ac:dyDescent="0.15">
      <c r="E8" s="1" t="s">
        <v>29</v>
      </c>
      <c r="F8" s="3">
        <v>59</v>
      </c>
      <c r="K8">
        <v>3</v>
      </c>
    </row>
    <row r="9" spans="5:11" x14ac:dyDescent="0.15">
      <c r="E9" s="1" t="s">
        <v>30</v>
      </c>
      <c r="F9" s="3">
        <v>67</v>
      </c>
      <c r="K9">
        <v>2</v>
      </c>
    </row>
    <row r="10" spans="5:11" x14ac:dyDescent="0.15">
      <c r="E10" s="1" t="s">
        <v>31</v>
      </c>
      <c r="F10" s="3">
        <v>143</v>
      </c>
      <c r="K10">
        <v>8</v>
      </c>
    </row>
    <row r="11" spans="5:11" x14ac:dyDescent="0.15">
      <c r="E11" s="1" t="s">
        <v>32</v>
      </c>
      <c r="F11" s="3">
        <v>178</v>
      </c>
      <c r="K11">
        <v>54</v>
      </c>
    </row>
    <row r="12" spans="5:11" x14ac:dyDescent="0.15">
      <c r="E12" s="1" t="s">
        <v>33</v>
      </c>
      <c r="F12" s="3">
        <v>145</v>
      </c>
      <c r="K12">
        <v>12</v>
      </c>
    </row>
    <row r="13" spans="5:11" x14ac:dyDescent="0.15">
      <c r="E13" s="1" t="s">
        <v>34</v>
      </c>
      <c r="F13" s="3">
        <v>129</v>
      </c>
      <c r="K13">
        <v>5</v>
      </c>
    </row>
    <row r="14" spans="5:11" x14ac:dyDescent="0.15">
      <c r="E14" s="1" t="s">
        <v>35</v>
      </c>
      <c r="F14" s="3">
        <v>179</v>
      </c>
      <c r="K14">
        <v>9</v>
      </c>
    </row>
    <row r="15" spans="5:11" x14ac:dyDescent="0.15">
      <c r="E15" s="1" t="s">
        <v>36</v>
      </c>
      <c r="F15" s="3">
        <v>309</v>
      </c>
      <c r="K15">
        <v>6</v>
      </c>
    </row>
    <row r="16" spans="5:11" x14ac:dyDescent="0.15">
      <c r="E16" s="1" t="s">
        <v>37</v>
      </c>
      <c r="F16" s="3">
        <v>181</v>
      </c>
      <c r="K16">
        <v>6</v>
      </c>
    </row>
    <row r="17" spans="5:11" x14ac:dyDescent="0.15">
      <c r="E17" s="1" t="s">
        <v>38</v>
      </c>
      <c r="F17" s="3">
        <v>180</v>
      </c>
      <c r="K17">
        <v>8</v>
      </c>
    </row>
    <row r="18" spans="5:11" x14ac:dyDescent="0.15">
      <c r="E18" s="1" t="s">
        <v>39</v>
      </c>
      <c r="F18" s="3">
        <v>182</v>
      </c>
      <c r="K18">
        <v>2</v>
      </c>
    </row>
    <row r="19" spans="5:11" x14ac:dyDescent="0.15">
      <c r="E19" s="1" t="s">
        <v>40</v>
      </c>
      <c r="F19" s="3">
        <v>181</v>
      </c>
      <c r="K19">
        <v>12</v>
      </c>
    </row>
    <row r="20" spans="5:11" x14ac:dyDescent="0.15">
      <c r="E20" s="1" t="s">
        <v>41</v>
      </c>
      <c r="F20" s="3">
        <v>20</v>
      </c>
      <c r="K20">
        <v>12</v>
      </c>
    </row>
    <row r="21" spans="5:11" x14ac:dyDescent="0.15">
      <c r="E21" s="1" t="s">
        <v>42</v>
      </c>
      <c r="F21" s="3">
        <v>16</v>
      </c>
      <c r="K21">
        <v>8</v>
      </c>
    </row>
    <row r="22" spans="5:11" x14ac:dyDescent="0.15">
      <c r="E22" s="1" t="s">
        <v>43</v>
      </c>
      <c r="F22" s="3">
        <v>21</v>
      </c>
      <c r="K22">
        <v>14</v>
      </c>
    </row>
    <row r="23" spans="5:11" x14ac:dyDescent="0.15">
      <c r="E23" s="1" t="s">
        <v>44</v>
      </c>
      <c r="F23" s="3">
        <v>94</v>
      </c>
      <c r="K23">
        <v>10</v>
      </c>
    </row>
    <row r="24" spans="5:11" x14ac:dyDescent="0.15">
      <c r="E24" s="1" t="s">
        <v>45</v>
      </c>
      <c r="F24" s="3">
        <v>66</v>
      </c>
      <c r="K24">
        <f>SUM(K3:K23)</f>
        <v>198</v>
      </c>
    </row>
    <row r="25" spans="5:11" x14ac:dyDescent="0.15">
      <c r="E25" s="1" t="s">
        <v>46</v>
      </c>
      <c r="F25" s="3">
        <v>63</v>
      </c>
    </row>
    <row r="26" spans="5:11" x14ac:dyDescent="0.15">
      <c r="E26" s="1" t="s">
        <v>47</v>
      </c>
      <c r="F26" s="3">
        <v>216</v>
      </c>
    </row>
    <row r="27" spans="5:11" x14ac:dyDescent="0.15">
      <c r="E27" s="1" t="s">
        <v>48</v>
      </c>
      <c r="F27" s="3">
        <v>194</v>
      </c>
    </row>
    <row r="28" spans="5:11" x14ac:dyDescent="0.15">
      <c r="E28" s="1" t="s">
        <v>49</v>
      </c>
      <c r="F28" s="3">
        <v>206</v>
      </c>
    </row>
    <row r="29" spans="5:11" x14ac:dyDescent="0.15">
      <c r="E29" s="1" t="s">
        <v>50</v>
      </c>
      <c r="F29" s="3">
        <v>233</v>
      </c>
    </row>
    <row r="30" spans="5:11" x14ac:dyDescent="0.15">
      <c r="E30" s="1" t="s">
        <v>51</v>
      </c>
      <c r="F30" s="3">
        <v>195</v>
      </c>
    </row>
    <row r="31" spans="5:11" x14ac:dyDescent="0.15">
      <c r="F31" s="4">
        <f>SUM(F1:F30)</f>
        <v>3590</v>
      </c>
    </row>
  </sheetData>
  <phoneticPr fontId="1" type="noConversion"/>
  <pageMargins left="0.75" right="0.75" top="1" bottom="1" header="0.51111111111111107" footer="0.51111111111111107"/>
  <pageSetup paperSize="9" orientation="portrait" horizontalDpi="0" verticalDpi="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1</vt:lpstr>
      <vt:lpstr>Sheet2</vt:lpstr>
      <vt:lpstr>'1'!Print_Titles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</dc:creator>
  <cp:lastModifiedBy>Administrator</cp:lastModifiedBy>
  <cp:revision>1</cp:revision>
  <cp:lastPrinted>2022-09-13T00:44:06Z</cp:lastPrinted>
  <dcterms:created xsi:type="dcterms:W3CDTF">2012-06-06T01:30:27Z</dcterms:created>
  <dcterms:modified xsi:type="dcterms:W3CDTF">2023-04-04T00:50:50Z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