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8280" yWindow="-285" windowWidth="12000" windowHeight="10590"/>
  </bookViews>
  <sheets>
    <sheet name="1-11" sheetId="1" r:id="rId1"/>
    <sheet name="Sheet2" sheetId="2" state="hidden" r:id="rId2"/>
  </sheets>
  <definedNames>
    <definedName name="_xlnm.Print_Titles" localSheetId="0">'1-11'!$1:$4,'1-11'!$A:$B</definedName>
  </definedNames>
  <calcPr calcId="144525"/>
</workbook>
</file>

<file path=xl/calcChain.xml><?xml version="1.0" encoding="utf-8"?>
<calcChain xmlns="http://schemas.openxmlformats.org/spreadsheetml/2006/main">
  <c r="BC6" i="1" l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5" i="1"/>
  <c r="BI8" i="1"/>
  <c r="BI9" i="1"/>
  <c r="BI10" i="1"/>
  <c r="BI11" i="1"/>
  <c r="BI14" i="1"/>
  <c r="BI15" i="1"/>
  <c r="BI16" i="1"/>
  <c r="BI17" i="1"/>
  <c r="BI18" i="1"/>
  <c r="BI19" i="1"/>
  <c r="BI20" i="1"/>
  <c r="BI21" i="1"/>
  <c r="BI25" i="1"/>
  <c r="BI26" i="1"/>
  <c r="BI27" i="1"/>
  <c r="BI28" i="1"/>
  <c r="BI29" i="1"/>
  <c r="BI30" i="1"/>
  <c r="BI31" i="1"/>
  <c r="BI32" i="1"/>
  <c r="BI33" i="1"/>
  <c r="BI34" i="1"/>
  <c r="BI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5" i="1"/>
  <c r="AQ6" i="1" l="1"/>
  <c r="AQ7" i="1"/>
  <c r="AQ8" i="1"/>
  <c r="AQ9" i="1"/>
  <c r="AQ10" i="1"/>
  <c r="AQ11" i="1"/>
  <c r="AQ12" i="1"/>
  <c r="AQ13" i="1"/>
  <c r="AQ14" i="1"/>
  <c r="AQ15" i="1"/>
  <c r="AQ16" i="1"/>
  <c r="AQ18" i="1"/>
  <c r="AQ19" i="1"/>
  <c r="AQ21" i="1"/>
  <c r="AQ22" i="1"/>
  <c r="AQ24" i="1"/>
  <c r="AQ26" i="1"/>
  <c r="AQ27" i="1"/>
  <c r="AQ28" i="1"/>
  <c r="AQ29" i="1"/>
  <c r="AQ30" i="1"/>
  <c r="AQ31" i="1"/>
  <c r="AQ32" i="1"/>
  <c r="AQ33" i="1"/>
  <c r="AQ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Q17" i="1" s="1"/>
  <c r="AO18" i="1"/>
  <c r="AO19" i="1"/>
  <c r="AO20" i="1"/>
  <c r="AQ20" i="1" s="1"/>
  <c r="AO21" i="1"/>
  <c r="AO22" i="1"/>
  <c r="AO23" i="1"/>
  <c r="AQ23" i="1" s="1"/>
  <c r="AO24" i="1"/>
  <c r="AO25" i="1"/>
  <c r="AQ25" i="1" s="1"/>
  <c r="AO26" i="1"/>
  <c r="AO27" i="1"/>
  <c r="AO28" i="1"/>
  <c r="AO29" i="1"/>
  <c r="AO30" i="1"/>
  <c r="AO31" i="1"/>
  <c r="AO32" i="1"/>
  <c r="AO33" i="1"/>
  <c r="AO34" i="1"/>
  <c r="AQ34" i="1" s="1"/>
  <c r="AO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5" i="1"/>
  <c r="AN26" i="1"/>
  <c r="AN27" i="1"/>
  <c r="AN28" i="1"/>
  <c r="AN29" i="1"/>
  <c r="AN30" i="1"/>
  <c r="AN31" i="1"/>
  <c r="AN32" i="1"/>
  <c r="AN33" i="1"/>
  <c r="AN34" i="1"/>
  <c r="AN5" i="1"/>
  <c r="AE34" i="1"/>
  <c r="AG34" i="1" s="1"/>
  <c r="AD8" i="1"/>
  <c r="AD9" i="1"/>
  <c r="AD10" i="1"/>
  <c r="AD14" i="1"/>
  <c r="AD15" i="1"/>
  <c r="AD16" i="1"/>
  <c r="AD17" i="1"/>
  <c r="AD18" i="1"/>
  <c r="AD19" i="1"/>
  <c r="AD20" i="1"/>
  <c r="AD21" i="1"/>
  <c r="AD25" i="1"/>
  <c r="AD26" i="1"/>
  <c r="AD27" i="1"/>
  <c r="AD28" i="1"/>
  <c r="AD29" i="1"/>
  <c r="AD30" i="1"/>
  <c r="AD31" i="1"/>
  <c r="AD32" i="1"/>
  <c r="AD33" i="1"/>
  <c r="AD34" i="1"/>
  <c r="AD5" i="1"/>
  <c r="AB8" i="1"/>
  <c r="AB9" i="1"/>
  <c r="AB10" i="1"/>
  <c r="AB14" i="1"/>
  <c r="AB15" i="1"/>
  <c r="AB16" i="1"/>
  <c r="AB17" i="1"/>
  <c r="AB18" i="1"/>
  <c r="AB19" i="1"/>
  <c r="AB20" i="1"/>
  <c r="AB21" i="1"/>
  <c r="AB25" i="1"/>
  <c r="AB26" i="1"/>
  <c r="AB27" i="1"/>
  <c r="AB28" i="1"/>
  <c r="AB29" i="1"/>
  <c r="AB30" i="1"/>
  <c r="AB31" i="1"/>
  <c r="AB32" i="1"/>
  <c r="AB33" i="1"/>
  <c r="AB34" i="1"/>
  <c r="AB5" i="1"/>
  <c r="Z8" i="1"/>
  <c r="Z9" i="1"/>
  <c r="Z10" i="1"/>
  <c r="Z14" i="1"/>
  <c r="Z15" i="1"/>
  <c r="Z16" i="1"/>
  <c r="Z17" i="1"/>
  <c r="Z18" i="1"/>
  <c r="Z19" i="1"/>
  <c r="Z20" i="1"/>
  <c r="Z21" i="1"/>
  <c r="Z25" i="1"/>
  <c r="Z26" i="1"/>
  <c r="Z27" i="1"/>
  <c r="Z28" i="1"/>
  <c r="Z29" i="1"/>
  <c r="Z30" i="1"/>
  <c r="Z31" i="1"/>
  <c r="Z32" i="1"/>
  <c r="Z33" i="1"/>
  <c r="Z34" i="1"/>
  <c r="Z5" i="1"/>
  <c r="O8" i="1"/>
  <c r="O9" i="1"/>
  <c r="O10" i="1"/>
  <c r="O14" i="1"/>
  <c r="O15" i="1"/>
  <c r="O16" i="1"/>
  <c r="O17" i="1"/>
  <c r="O18" i="1"/>
  <c r="O19" i="1"/>
  <c r="O20" i="1"/>
  <c r="O21" i="1"/>
  <c r="O25" i="1"/>
  <c r="O26" i="1"/>
  <c r="O27" i="1"/>
  <c r="O28" i="1"/>
  <c r="O29" i="1"/>
  <c r="O30" i="1"/>
  <c r="O31" i="1"/>
  <c r="O32" i="1"/>
  <c r="O33" i="1"/>
  <c r="O34" i="1"/>
  <c r="O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5" i="1"/>
  <c r="W27" i="1"/>
  <c r="W29" i="1"/>
  <c r="W30" i="1"/>
  <c r="W31" i="1"/>
  <c r="W32" i="1"/>
  <c r="W33" i="1"/>
  <c r="W34" i="1"/>
  <c r="W5" i="1"/>
  <c r="K24" i="2" l="1"/>
  <c r="F31" i="2"/>
</calcChain>
</file>

<file path=xl/sharedStrings.xml><?xml version="1.0" encoding="utf-8"?>
<sst xmlns="http://schemas.openxmlformats.org/spreadsheetml/2006/main" count="259" uniqueCount="146">
  <si>
    <r>
      <t xml:space="preserve">  </t>
    </r>
    <r>
      <rPr>
        <b/>
        <sz val="12"/>
        <rFont val="宋体"/>
        <family val="3"/>
        <charset val="134"/>
      </rPr>
      <t xml:space="preserve">    </t>
    </r>
  </si>
  <si>
    <t>序号</t>
  </si>
  <si>
    <t>姓名</t>
  </si>
  <si>
    <t>新收数</t>
  </si>
  <si>
    <t>总计</t>
  </si>
  <si>
    <t>诉讼案件撤诉率:优:≥20%，良:20%-18%，中:18%-16%，差:＜16%</t>
  </si>
  <si>
    <t>诉前调解程序适用率:优:≥20%，良:20%-18%，中:18%-16%，差:＜16%</t>
  </si>
  <si>
    <t>案件诉前化解成功率:优:≥10%，良:10%-8%，中:8%-6%，差:＜6%</t>
  </si>
  <si>
    <t xml:space="preserve">庭审直播完成情况       </t>
  </si>
  <si>
    <t>集中送达数</t>
  </si>
  <si>
    <t>网上阅卷</t>
  </si>
  <si>
    <t>上、抗诉案件数</t>
  </si>
  <si>
    <t>一审案件数</t>
  </si>
  <si>
    <t>指标</t>
  </si>
  <si>
    <t>发改数</t>
  </si>
  <si>
    <t>民事诉讼结案件调解数</t>
  </si>
  <si>
    <t>民事诉讼案件结案数</t>
  </si>
  <si>
    <t>超法定基准审限结案数</t>
  </si>
  <si>
    <t>率值</t>
  </si>
  <si>
    <t>超法定基准审限未结案件数</t>
  </si>
  <si>
    <t>未结案件数</t>
  </si>
  <si>
    <t>简易程序案件数</t>
  </si>
  <si>
    <t>一审民事结案数</t>
  </si>
  <si>
    <t>小额诉讼程序结案数</t>
  </si>
  <si>
    <t>撤诉案件数</t>
  </si>
  <si>
    <t>生效裁判案件数</t>
  </si>
  <si>
    <t>首次执行案件收案数</t>
  </si>
  <si>
    <t>人民法院调解平台诉前调解立案数</t>
  </si>
  <si>
    <t>人民法院调解平台成功在诉前调解的案件数</t>
  </si>
  <si>
    <t>送达数</t>
  </si>
  <si>
    <t>申请阅卷数量</t>
  </si>
  <si>
    <t>审查合格数量</t>
  </si>
  <si>
    <t>合格率</t>
  </si>
  <si>
    <t>数量</t>
  </si>
  <si>
    <t xml:space="preserve">审查合格数量
</t>
  </si>
  <si>
    <t>胡忠宪</t>
  </si>
  <si>
    <t>胡维厅</t>
  </si>
  <si>
    <t>梅传莉</t>
  </si>
  <si>
    <t>蔡韧</t>
  </si>
  <si>
    <t>王秀梅</t>
  </si>
  <si>
    <t>王祖华</t>
  </si>
  <si>
    <t>陈玛玲</t>
  </si>
  <si>
    <t>方平</t>
  </si>
  <si>
    <t>董王超</t>
  </si>
  <si>
    <t>杨前国</t>
  </si>
  <si>
    <t>韩运生</t>
  </si>
  <si>
    <t>柳军</t>
  </si>
  <si>
    <t>祁怀志</t>
  </si>
  <si>
    <t>彭学彬</t>
  </si>
  <si>
    <t>董晓明</t>
  </si>
  <si>
    <t>熊玉和</t>
  </si>
  <si>
    <t>高控</t>
  </si>
  <si>
    <t>陈长斌</t>
  </si>
  <si>
    <t>胡汉青</t>
  </si>
  <si>
    <t>张鑫</t>
  </si>
  <si>
    <t>张涛</t>
  </si>
  <si>
    <t>杨帆</t>
  </si>
  <si>
    <t>丁文一</t>
  </si>
  <si>
    <t>张学军</t>
  </si>
  <si>
    <t>方涛</t>
  </si>
  <si>
    <t>詹峰</t>
  </si>
  <si>
    <t>陈玲莉</t>
  </si>
  <si>
    <t>陈长春</t>
  </si>
  <si>
    <t>连升玉</t>
  </si>
  <si>
    <t>总计(不含执行)</t>
  </si>
  <si>
    <t>王娟</t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</si>
  <si>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</si>
  <si>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</si>
  <si>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</si>
  <si>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</si>
  <si>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</si>
  <si>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</si>
  <si>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</si>
  <si>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直播率</t>
    <phoneticPr fontId="1" type="noConversion"/>
  </si>
  <si>
    <t>网上开庭率</t>
    <phoneticPr fontId="1" type="noConversion"/>
  </si>
  <si>
    <t>1</t>
    <phoneticPr fontId="1" type="noConversion"/>
  </si>
  <si>
    <t>3</t>
    <phoneticPr fontId="1" type="noConversion"/>
  </si>
  <si>
    <t>4</t>
    <phoneticPr fontId="1" type="noConversion"/>
  </si>
  <si>
    <t>7</t>
    <phoneticPr fontId="1" type="noConversion"/>
  </si>
  <si>
    <t>8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</si>
  <si>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</si>
  <si>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</si>
  <si>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</si>
  <si>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</si>
  <si>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</si>
  <si>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</si>
  <si>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</si>
  <si>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直播数</t>
    <phoneticPr fontId="1" type="noConversion"/>
  </si>
  <si>
    <t>当庭裁判率</t>
    <phoneticPr fontId="1" type="noConversion"/>
  </si>
  <si>
    <t>诉讼案件数</t>
    <phoneticPr fontId="1" type="noConversion"/>
  </si>
  <si>
    <t>网上开庭情况</t>
    <phoneticPr fontId="1" type="noConversion"/>
  </si>
  <si>
    <t>网上开庭数量</t>
    <phoneticPr fontId="1" type="noConversion"/>
  </si>
  <si>
    <t>开庭案件数</t>
    <phoneticPr fontId="1" type="noConversion"/>
  </si>
  <si>
    <t>诉讼案件结案数</t>
    <phoneticPr fontId="1" type="noConversion"/>
  </si>
  <si>
    <t>当庭裁判案件数</t>
    <phoneticPr fontId="1" type="noConversion"/>
  </si>
  <si>
    <t>生效裁判案件数</t>
    <phoneticPr fontId="1" type="noConversion"/>
  </si>
  <si>
    <t>被再审审查案件数</t>
    <phoneticPr fontId="1" type="noConversion"/>
  </si>
  <si>
    <t>指标</t>
    <phoneticPr fontId="1" type="noConversion"/>
  </si>
  <si>
    <t>张军</t>
    <phoneticPr fontId="1" type="noConversion"/>
  </si>
  <si>
    <t>娄匡元</t>
    <phoneticPr fontId="1" type="noConversion"/>
  </si>
  <si>
    <t>2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</si>
  <si>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</si>
  <si>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</si>
  <si>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</si>
  <si>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裁判文书上网数</t>
    <phoneticPr fontId="1" type="noConversion"/>
  </si>
  <si>
    <t>已结案件数</t>
    <phoneticPr fontId="1" type="noConversion"/>
  </si>
  <si>
    <t>裁判文书上网率</t>
    <phoneticPr fontId="1" type="noConversion"/>
  </si>
  <si>
    <t>裁判文书上网</t>
    <phoneticPr fontId="1" type="noConversion"/>
  </si>
  <si>
    <t>指标</t>
    <phoneticPr fontId="1" type="noConversion"/>
  </si>
  <si>
    <t>9</t>
    <phoneticPr fontId="1" type="noConversion"/>
  </si>
  <si>
    <t>一审案件服判息诉率： 优:≥93%，良:93%-90%，中:90%-88%，差:＜88%</t>
    <phoneticPr fontId="1" type="noConversion"/>
  </si>
  <si>
    <t>一审案件改判、发回重审率:   优≤1%，  良：1%-1.5%，中：1.5%-2%，差：&gt;2%</t>
    <phoneticPr fontId="1" type="noConversion"/>
  </si>
  <si>
    <t>民事案件调解率：优≥30%，  良：30%-26%，中：26%-20%，差：&lt;20%</t>
    <phoneticPr fontId="1" type="noConversion"/>
  </si>
  <si>
    <t>法定审限内结案率：优≥98.5%，  良：98.5%-96%，中：96%-93%，差：&lt;93%</t>
    <phoneticPr fontId="1" type="noConversion"/>
  </si>
  <si>
    <t>法定审限内未结案比：优≥97%，良：97%-94%，中：94%-90%，差：&lt;90%</t>
    <phoneticPr fontId="1" type="noConversion"/>
  </si>
  <si>
    <t>一审民事简易程序适用率：优≥95%，  良：95%-93%，中：93%-90%，差：&lt;90%</t>
    <phoneticPr fontId="1" type="noConversion"/>
  </si>
  <si>
    <t>5</t>
    <phoneticPr fontId="1" type="noConversion"/>
  </si>
  <si>
    <t>曾治民</t>
    <phoneticPr fontId="1" type="noConversion"/>
  </si>
  <si>
    <t>李栋</t>
    <phoneticPr fontId="1" type="noConversion"/>
  </si>
  <si>
    <t>6</t>
    <phoneticPr fontId="1" type="noConversion"/>
  </si>
  <si>
    <t>24</t>
    <phoneticPr fontId="1" type="noConversion"/>
  </si>
  <si>
    <t>28</t>
    <phoneticPr fontId="1" type="noConversion"/>
  </si>
  <si>
    <t>29</t>
    <phoneticPr fontId="1" type="noConversion"/>
  </si>
  <si>
    <t>一审民事小额诉讼程序适用率：优≥33%，良：33%-30%，中：30%-25%，差：&lt;25%</t>
    <phoneticPr fontId="1" type="noConversion"/>
  </si>
  <si>
    <t>生效裁判自动履行率：优:≥70%，良:60%-70%，中:50%-60%，差:＜50%</t>
    <phoneticPr fontId="1" type="noConversion"/>
  </si>
  <si>
    <t>生效案件服判息诉率：优:≥99.6%，良:99.6%-99.3%，中:99.3%-99%，差:＜99%</t>
    <phoneticPr fontId="1" type="noConversion"/>
  </si>
  <si>
    <t>结案率</t>
    <phoneticPr fontId="1" type="noConversion"/>
  </si>
  <si>
    <t>结案数（不含调解协议司法确认案件）</t>
    <phoneticPr fontId="1" type="noConversion"/>
  </si>
  <si>
    <t>结收比</t>
    <phoneticPr fontId="1" type="noConversion"/>
  </si>
  <si>
    <t>良</t>
    <phoneticPr fontId="1" type="noConversion"/>
  </si>
  <si>
    <t>优</t>
    <phoneticPr fontId="1" type="noConversion"/>
  </si>
  <si>
    <t>中</t>
    <phoneticPr fontId="1" type="noConversion"/>
  </si>
  <si>
    <t>差</t>
    <phoneticPr fontId="1" type="noConversion"/>
  </si>
  <si>
    <t>平均审理天数
优:≤35，良:35-37，中:37-40，差:＞40</t>
    <phoneticPr fontId="1" type="noConversion"/>
  </si>
  <si>
    <t>收案均衡度优:≥0.9，良:0.9-0.8，中:0.8-0.7，差:＜0.7</t>
    <phoneticPr fontId="1" type="noConversion"/>
  </si>
  <si>
    <t>结案均衡度优:≥0.8，良:0.8-0.7，中:0.7-0.6，差:＜0.6</t>
    <phoneticPr fontId="1" type="noConversion"/>
  </si>
  <si>
    <t>收案均衡度</t>
    <phoneticPr fontId="1" type="noConversion"/>
  </si>
  <si>
    <t>结案均衡度</t>
    <phoneticPr fontId="1" type="noConversion"/>
  </si>
  <si>
    <t>诉讼案件当庭裁判率：优:≥15%，良:15%-10%，中:10%-5%，差:＜5%</t>
    <phoneticPr fontId="1" type="noConversion"/>
  </si>
  <si>
    <t>罗山法院2022年1-12月员额法官审判质效情况统计表（不含执行）</t>
    <phoneticPr fontId="1" type="noConversion"/>
  </si>
  <si>
    <t>/</t>
    <phoneticPr fontId="1" type="noConversion"/>
  </si>
  <si>
    <t>/</t>
    <phoneticPr fontId="1" type="noConversion"/>
  </si>
  <si>
    <t>2256</t>
  </si>
  <si>
    <t>/</t>
  </si>
  <si>
    <t>/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</si>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</sst>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charset val="134"/>
    </font>
    <font>
      <sz val="12"/>
      <color rgb="FF92D050"/>
      <name val="宋体"/>
      <family val="3"/>
      <charset val="134"/>
    </font>
    <font>
      <sz val="9"/>
      <name val="宋体"/>
      <charset val="134"/>
    </font>
    <font>
      <sz val="9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6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3" borderId="3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tabSelected="1" zoomScaleSheetLayoutView="100" workbookViewId="0">
      <pane xSplit="2" ySplit="4" topLeftCell="C5" activePane="bottomRight" state="frozen"/>
      <selection pane="topRight"/>
      <selection pane="bottomLeft"/>
      <selection pane="bottomRight" activeCell="P23" sqref="P23"/>
    </sheetView>
  </sheetViews>
  <sheetFormatPr defaultColWidth="9" defaultRowHeight="14.25" x14ac:dyDescent="0.15"/>
  <cols>
    <col min="1" max="1" width="5.875" customWidth="1"/>
    <col min="2" max="2" width="7.5" customWidth="1"/>
    <col min="3" max="3" width="6.125" customWidth="1"/>
    <col min="4" max="4" width="6.25" style="5" customWidth="1"/>
    <col min="5" max="5" width="5.625" style="5" customWidth="1"/>
    <col min="6" max="6" width="7.875" customWidth="1"/>
    <col min="7" max="7" width="8.25" customWidth="1"/>
    <col min="8" max="9" width="6.875" style="5" customWidth="1"/>
    <col min="10" max="10" width="7.875" customWidth="1"/>
    <col min="11" max="11" width="7.875" style="5" customWidth="1"/>
    <col min="12" max="12" width="8.25" customWidth="1"/>
    <col min="13" max="13" width="7.125" customWidth="1"/>
    <col min="14" max="14" width="8.25" style="5" customWidth="1"/>
    <col min="15" max="15" width="7.875" customWidth="1"/>
    <col min="16" max="16" width="6.5" style="5" customWidth="1"/>
    <col min="17" max="17" width="8.125" style="5" customWidth="1"/>
    <col min="18" max="18" width="9.125" style="48" customWidth="1"/>
    <col min="19" max="20" width="9.125" style="57" customWidth="1"/>
    <col min="21" max="21" width="7.375" style="5" customWidth="1"/>
    <col min="22" max="22" width="7.25" style="5" customWidth="1"/>
    <col min="23" max="23" width="8.25" style="5" customWidth="1"/>
    <col min="24" max="24" width="6.875" customWidth="1"/>
    <col min="25" max="25" width="7.625" style="5" customWidth="1"/>
    <col min="26" max="26" width="6.25" customWidth="1"/>
    <col min="27" max="27" width="9" style="5" customWidth="1"/>
    <col min="28" max="28" width="10.375" customWidth="1"/>
    <col min="29" max="29" width="7.25" style="5" customWidth="1"/>
    <col min="30" max="30" width="8.125" style="5" customWidth="1"/>
    <col min="31" max="31" width="5.5" style="5" customWidth="1"/>
    <col min="32" max="33" width="5.625" style="5" customWidth="1"/>
    <col min="34" max="34" width="6.875" style="5" hidden="1" customWidth="1"/>
    <col min="35" max="35" width="5.625" style="5" hidden="1" customWidth="1"/>
    <col min="36" max="36" width="7.875" style="5" hidden="1" customWidth="1"/>
    <col min="37" max="37" width="5.375" style="5" hidden="1" customWidth="1"/>
    <col min="38" max="38" width="7" style="5" customWidth="1"/>
    <col min="39" max="39" width="5.375" style="5" customWidth="1"/>
    <col min="40" max="40" width="6.875" style="5" customWidth="1"/>
    <col min="41" max="41" width="8.25" style="5" customWidth="1"/>
    <col min="42" max="42" width="5.375" style="5" customWidth="1"/>
    <col min="43" max="43" width="7.875" style="5" customWidth="1"/>
    <col min="44" max="45" width="8.625" style="5" customWidth="1"/>
    <col min="46" max="46" width="9.25" style="5" customWidth="1"/>
    <col min="47" max="47" width="6.25" style="5" hidden="1" customWidth="1"/>
    <col min="48" max="48" width="7" style="5" customWidth="1"/>
    <col min="49" max="49" width="6.75" style="5" hidden="1" customWidth="1"/>
    <col min="50" max="50" width="7.75" style="5" hidden="1" customWidth="1"/>
    <col min="51" max="51" width="7.375" style="5" hidden="1" customWidth="1"/>
    <col min="52" max="52" width="6.75" hidden="1" customWidth="1"/>
    <col min="53" max="53" width="11.25" hidden="1" customWidth="1"/>
    <col min="54" max="54" width="8.125" customWidth="1"/>
    <col min="55" max="55" width="12.625" bestFit="1" customWidth="1"/>
  </cols>
  <sheetData>
    <row r="1" spans="1:61" ht="27" customHeight="1" x14ac:dyDescent="0.15">
      <c r="A1" s="6" t="s">
        <v>0</v>
      </c>
      <c r="B1" s="82" t="s">
        <v>139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19"/>
      <c r="Y1" s="26"/>
      <c r="Z1" s="19"/>
      <c r="AA1" s="26"/>
      <c r="AB1" s="19"/>
      <c r="AC1" s="82" t="s">
        <v>139</v>
      </c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3"/>
      <c r="BA1" s="83"/>
    </row>
    <row r="2" spans="1:61" ht="18" customHeight="1" x14ac:dyDescent="0.15">
      <c r="A2" s="7"/>
      <c r="B2" s="8"/>
      <c r="C2" s="52" t="s">
        <v>130</v>
      </c>
      <c r="D2" s="53"/>
      <c r="E2" s="51" t="s">
        <v>129</v>
      </c>
      <c r="F2" s="54"/>
      <c r="G2" s="52" t="s">
        <v>131</v>
      </c>
      <c r="H2" s="55"/>
      <c r="I2" s="41" t="s">
        <v>132</v>
      </c>
      <c r="J2" s="56"/>
      <c r="K2" s="13"/>
      <c r="L2" s="13"/>
      <c r="M2" s="13"/>
      <c r="N2" s="13"/>
      <c r="O2" s="13"/>
      <c r="P2" s="8"/>
      <c r="Q2" s="8"/>
      <c r="R2" s="20"/>
      <c r="S2" s="20"/>
      <c r="T2" s="20"/>
      <c r="U2" s="84"/>
      <c r="V2" s="84"/>
      <c r="W2" s="85"/>
      <c r="X2" s="7"/>
      <c r="Y2" s="27"/>
      <c r="Z2" s="7"/>
      <c r="AA2" s="27"/>
      <c r="AB2" s="7"/>
      <c r="AU2" s="85"/>
      <c r="AV2" s="85"/>
      <c r="AW2" s="85"/>
      <c r="AX2" s="85"/>
      <c r="AY2" s="85"/>
      <c r="AZ2" s="27"/>
      <c r="BA2" s="7"/>
    </row>
    <row r="3" spans="1:61" ht="95.1" customHeight="1" x14ac:dyDescent="0.15">
      <c r="A3" s="75" t="s">
        <v>1</v>
      </c>
      <c r="B3" s="75" t="s">
        <v>2</v>
      </c>
      <c r="C3" s="75" t="s">
        <v>127</v>
      </c>
      <c r="D3" s="75" t="s">
        <v>3</v>
      </c>
      <c r="E3" s="75" t="s">
        <v>4</v>
      </c>
      <c r="F3" s="77" t="s">
        <v>126</v>
      </c>
      <c r="G3" s="77" t="s">
        <v>128</v>
      </c>
      <c r="H3" s="77" t="s">
        <v>110</v>
      </c>
      <c r="I3" s="77"/>
      <c r="J3" s="78"/>
      <c r="K3" s="75" t="s">
        <v>111</v>
      </c>
      <c r="L3" s="75"/>
      <c r="M3" s="75" t="s">
        <v>112</v>
      </c>
      <c r="N3" s="75"/>
      <c r="O3" s="75"/>
      <c r="P3" s="77" t="s">
        <v>113</v>
      </c>
      <c r="Q3" s="78"/>
      <c r="R3" s="47" t="s">
        <v>133</v>
      </c>
      <c r="S3" s="47" t="s">
        <v>134</v>
      </c>
      <c r="T3" s="58" t="s">
        <v>135</v>
      </c>
      <c r="U3" s="75" t="s">
        <v>114</v>
      </c>
      <c r="V3" s="75"/>
      <c r="W3" s="75"/>
      <c r="X3" s="77" t="s">
        <v>115</v>
      </c>
      <c r="Y3" s="77"/>
      <c r="Z3" s="77"/>
      <c r="AA3" s="77" t="s">
        <v>123</v>
      </c>
      <c r="AB3" s="78"/>
      <c r="AC3" s="77" t="s">
        <v>5</v>
      </c>
      <c r="AD3" s="78"/>
      <c r="AE3" s="77" t="s">
        <v>124</v>
      </c>
      <c r="AF3" s="77"/>
      <c r="AG3" s="77"/>
      <c r="AH3" s="77" t="s">
        <v>6</v>
      </c>
      <c r="AI3" s="78"/>
      <c r="AJ3" s="77" t="s">
        <v>7</v>
      </c>
      <c r="AK3" s="78"/>
      <c r="AL3" s="86" t="s">
        <v>138</v>
      </c>
      <c r="AM3" s="87"/>
      <c r="AN3" s="88"/>
      <c r="AO3" s="86" t="s">
        <v>125</v>
      </c>
      <c r="AP3" s="87"/>
      <c r="AQ3" s="88"/>
      <c r="AR3" s="77" t="s">
        <v>8</v>
      </c>
      <c r="AS3" s="77"/>
      <c r="AT3" s="77"/>
      <c r="AU3" s="35" t="s">
        <v>9</v>
      </c>
      <c r="AV3" s="75" t="s">
        <v>10</v>
      </c>
      <c r="AW3" s="75"/>
      <c r="AX3" s="75"/>
      <c r="AY3" s="75"/>
      <c r="AZ3" s="75"/>
      <c r="BA3" s="75"/>
      <c r="BB3" s="75"/>
      <c r="BC3" s="75"/>
      <c r="BD3" s="89" t="s">
        <v>90</v>
      </c>
      <c r="BE3" s="90"/>
      <c r="BF3" s="91"/>
      <c r="BG3" s="75" t="s">
        <v>107</v>
      </c>
      <c r="BH3" s="75"/>
      <c r="BI3" s="75"/>
    </row>
    <row r="4" spans="1:61" ht="75" customHeight="1" x14ac:dyDescent="0.15">
      <c r="A4" s="75"/>
      <c r="B4" s="75"/>
      <c r="C4" s="75"/>
      <c r="D4" s="75"/>
      <c r="E4" s="75"/>
      <c r="F4" s="77"/>
      <c r="G4" s="77"/>
      <c r="H4" s="10" t="s">
        <v>11</v>
      </c>
      <c r="I4" s="10" t="s">
        <v>12</v>
      </c>
      <c r="J4" s="14" t="s">
        <v>13</v>
      </c>
      <c r="K4" s="9" t="s">
        <v>14</v>
      </c>
      <c r="L4" s="14" t="s">
        <v>13</v>
      </c>
      <c r="M4" s="15" t="s">
        <v>15</v>
      </c>
      <c r="N4" s="10" t="s">
        <v>16</v>
      </c>
      <c r="O4" s="14" t="s">
        <v>13</v>
      </c>
      <c r="P4" s="9" t="s">
        <v>17</v>
      </c>
      <c r="Q4" s="21" t="s">
        <v>18</v>
      </c>
      <c r="R4" s="22" t="s">
        <v>108</v>
      </c>
      <c r="S4" s="22" t="s">
        <v>136</v>
      </c>
      <c r="T4" s="22" t="s">
        <v>137</v>
      </c>
      <c r="U4" s="9" t="s">
        <v>19</v>
      </c>
      <c r="V4" s="9" t="s">
        <v>20</v>
      </c>
      <c r="W4" s="9" t="s">
        <v>13</v>
      </c>
      <c r="X4" s="22" t="s">
        <v>21</v>
      </c>
      <c r="Y4" s="22" t="s">
        <v>22</v>
      </c>
      <c r="Z4" s="22" t="s">
        <v>13</v>
      </c>
      <c r="AA4" s="9" t="s">
        <v>23</v>
      </c>
      <c r="AB4" s="9" t="s">
        <v>13</v>
      </c>
      <c r="AC4" s="9" t="s">
        <v>24</v>
      </c>
      <c r="AD4" s="9" t="s">
        <v>13</v>
      </c>
      <c r="AE4" s="9" t="s">
        <v>25</v>
      </c>
      <c r="AF4" s="9" t="s">
        <v>26</v>
      </c>
      <c r="AG4" s="9" t="s">
        <v>13</v>
      </c>
      <c r="AH4" s="9" t="s">
        <v>27</v>
      </c>
      <c r="AI4" s="9" t="s">
        <v>13</v>
      </c>
      <c r="AJ4" s="9" t="s">
        <v>28</v>
      </c>
      <c r="AK4" s="9" t="s">
        <v>13</v>
      </c>
      <c r="AL4" s="42" t="s">
        <v>93</v>
      </c>
      <c r="AM4" s="42" t="s">
        <v>94</v>
      </c>
      <c r="AN4" s="42" t="s">
        <v>88</v>
      </c>
      <c r="AO4" s="42" t="s">
        <v>95</v>
      </c>
      <c r="AP4" s="42" t="s">
        <v>96</v>
      </c>
      <c r="AQ4" s="42" t="s">
        <v>97</v>
      </c>
      <c r="AR4" s="9" t="s">
        <v>87</v>
      </c>
      <c r="AS4" s="42" t="s">
        <v>89</v>
      </c>
      <c r="AT4" s="9" t="s">
        <v>73</v>
      </c>
      <c r="AU4" s="36" t="s">
        <v>29</v>
      </c>
      <c r="AV4" s="9" t="s">
        <v>30</v>
      </c>
      <c r="AW4" s="9" t="s">
        <v>31</v>
      </c>
      <c r="AX4" s="9" t="s">
        <v>32</v>
      </c>
      <c r="AY4" s="9" t="s">
        <v>33</v>
      </c>
      <c r="AZ4" s="9" t="s">
        <v>33</v>
      </c>
      <c r="BA4" s="39"/>
      <c r="BB4" s="9" t="s">
        <v>34</v>
      </c>
      <c r="BC4" s="9" t="s">
        <v>32</v>
      </c>
      <c r="BD4" s="9" t="s">
        <v>91</v>
      </c>
      <c r="BE4" s="42" t="s">
        <v>92</v>
      </c>
      <c r="BF4" s="9" t="s">
        <v>74</v>
      </c>
      <c r="BG4" s="44" t="s">
        <v>104</v>
      </c>
      <c r="BH4" s="44" t="s">
        <v>105</v>
      </c>
      <c r="BI4" s="44" t="s">
        <v>106</v>
      </c>
    </row>
    <row r="5" spans="1:61" ht="19.5" customHeight="1" x14ac:dyDescent="0.15">
      <c r="A5" s="11" t="s">
        <v>75</v>
      </c>
      <c r="B5" s="1" t="s">
        <v>99</v>
      </c>
      <c r="C5" s="3">
        <v>4</v>
      </c>
      <c r="D5" s="3">
        <v>5</v>
      </c>
      <c r="E5" s="3">
        <v>5</v>
      </c>
      <c r="F5" s="12">
        <f>C5/E5</f>
        <v>0.8</v>
      </c>
      <c r="G5" s="12">
        <f>C5/D5</f>
        <v>0.8</v>
      </c>
      <c r="H5" s="3">
        <v>0</v>
      </c>
      <c r="I5" s="17">
        <v>4</v>
      </c>
      <c r="J5" s="63">
        <f>1-H5/I5</f>
        <v>1</v>
      </c>
      <c r="K5" s="3">
        <v>0</v>
      </c>
      <c r="L5" s="63">
        <f>K5/I5</f>
        <v>0</v>
      </c>
      <c r="M5" s="3">
        <v>2</v>
      </c>
      <c r="N5" s="3">
        <v>3</v>
      </c>
      <c r="O5" s="63">
        <f>M5/N5</f>
        <v>0.66666666666666663</v>
      </c>
      <c r="P5" s="3">
        <v>0</v>
      </c>
      <c r="Q5" s="63">
        <f>1-P5/C5</f>
        <v>1</v>
      </c>
      <c r="R5" s="64">
        <v>3</v>
      </c>
      <c r="S5" s="70">
        <v>0.03</v>
      </c>
      <c r="T5" s="70">
        <v>0.01</v>
      </c>
      <c r="U5" s="3">
        <v>1</v>
      </c>
      <c r="V5" s="3">
        <v>1</v>
      </c>
      <c r="W5" s="68">
        <f>1-U5/V5</f>
        <v>0</v>
      </c>
      <c r="X5" s="3">
        <v>3</v>
      </c>
      <c r="Y5" s="17">
        <v>3</v>
      </c>
      <c r="Z5" s="63">
        <f>X5/Y5</f>
        <v>1</v>
      </c>
      <c r="AA5" s="3">
        <v>2</v>
      </c>
      <c r="AB5" s="63">
        <f>AA5/Y5</f>
        <v>0.66666666666666663</v>
      </c>
      <c r="AC5" s="3">
        <v>1</v>
      </c>
      <c r="AD5" s="63">
        <f>AC5/AL5</f>
        <v>0.25</v>
      </c>
      <c r="AE5" s="3"/>
      <c r="AF5" s="3"/>
      <c r="AG5" s="3"/>
      <c r="AH5" s="3"/>
      <c r="AI5" s="3"/>
      <c r="AJ5" s="3"/>
      <c r="AK5" s="3"/>
      <c r="AL5" s="17">
        <v>4</v>
      </c>
      <c r="AM5" s="23">
        <v>2</v>
      </c>
      <c r="AN5" s="63">
        <f>AM5/AL5</f>
        <v>0.5</v>
      </c>
      <c r="AO5" s="23">
        <f>I5-H5</f>
        <v>4</v>
      </c>
      <c r="AP5" s="23">
        <v>0</v>
      </c>
      <c r="AQ5" s="63">
        <f>1-AP5/AO5</f>
        <v>1</v>
      </c>
      <c r="AR5" s="61">
        <v>0</v>
      </c>
      <c r="AS5" s="17">
        <v>4</v>
      </c>
      <c r="AT5" s="16">
        <f>AR5/AS5</f>
        <v>0</v>
      </c>
      <c r="AU5" s="3"/>
      <c r="AV5" s="46">
        <v>3</v>
      </c>
      <c r="AW5" s="24"/>
      <c r="AX5" s="24"/>
      <c r="AY5" s="24"/>
      <c r="AZ5" s="24"/>
      <c r="BA5" s="24"/>
      <c r="BB5" s="46">
        <v>3</v>
      </c>
      <c r="BC5" s="16">
        <f>BB5/AV5</f>
        <v>1</v>
      </c>
      <c r="BD5" s="46">
        <v>0</v>
      </c>
      <c r="BE5" s="23">
        <v>1</v>
      </c>
      <c r="BF5" s="40">
        <f>BD5/BE5</f>
        <v>0</v>
      </c>
      <c r="BG5" s="46">
        <v>0</v>
      </c>
      <c r="BH5" s="46">
        <v>4</v>
      </c>
      <c r="BI5" s="16">
        <f>BG5/BH5</f>
        <v>0</v>
      </c>
    </row>
    <row r="6" spans="1:61" ht="19.5" customHeight="1" x14ac:dyDescent="0.15">
      <c r="A6" s="11" t="s">
        <v>100</v>
      </c>
      <c r="B6" s="43" t="s">
        <v>98</v>
      </c>
      <c r="C6" s="3">
        <v>23</v>
      </c>
      <c r="D6" s="3">
        <v>24</v>
      </c>
      <c r="E6" s="3">
        <v>24</v>
      </c>
      <c r="F6" s="12">
        <f t="shared" ref="F6:F34" si="0">C6/E6</f>
        <v>0.95833333333333337</v>
      </c>
      <c r="G6" s="12">
        <f t="shared" ref="G6:G34" si="1">C6/D6</f>
        <v>0.95833333333333337</v>
      </c>
      <c r="H6" s="3">
        <v>1</v>
      </c>
      <c r="I6" s="3">
        <v>20</v>
      </c>
      <c r="J6" s="63">
        <f t="shared" ref="J6:J34" si="2">1-H6/I6</f>
        <v>0.95</v>
      </c>
      <c r="K6" s="3">
        <v>0</v>
      </c>
      <c r="L6" s="63">
        <f t="shared" ref="L6:L34" si="3">K6/I6</f>
        <v>0</v>
      </c>
      <c r="M6" s="3" t="s">
        <v>140</v>
      </c>
      <c r="N6" s="3" t="s">
        <v>140</v>
      </c>
      <c r="O6" s="16" t="s">
        <v>141</v>
      </c>
      <c r="P6" s="3">
        <v>1</v>
      </c>
      <c r="Q6" s="71">
        <f t="shared" ref="Q6:Q34" si="4">1-P6/C6</f>
        <v>0.95652173913043481</v>
      </c>
      <c r="R6" s="64">
        <v>23.65</v>
      </c>
      <c r="S6" s="70">
        <v>0.06</v>
      </c>
      <c r="T6" s="70">
        <v>0.39</v>
      </c>
      <c r="U6" s="3">
        <v>0</v>
      </c>
      <c r="V6" s="3">
        <v>1</v>
      </c>
      <c r="W6" s="63">
        <f t="shared" ref="W6:W34" si="5">1-U6/V6</f>
        <v>1</v>
      </c>
      <c r="X6" s="3" t="s">
        <v>140</v>
      </c>
      <c r="Y6" s="3" t="s">
        <v>140</v>
      </c>
      <c r="Z6" s="16" t="s">
        <v>141</v>
      </c>
      <c r="AA6" s="3" t="s">
        <v>140</v>
      </c>
      <c r="AB6" s="16" t="s">
        <v>141</v>
      </c>
      <c r="AC6" s="3">
        <v>1</v>
      </c>
      <c r="AD6" s="16" t="s">
        <v>140</v>
      </c>
      <c r="AE6" s="3"/>
      <c r="AF6" s="3"/>
      <c r="AG6" s="3"/>
      <c r="AH6" s="3"/>
      <c r="AI6" s="3"/>
      <c r="AJ6" s="3"/>
      <c r="AK6" s="3"/>
      <c r="AL6" s="3">
        <v>20</v>
      </c>
      <c r="AM6" s="23">
        <v>7</v>
      </c>
      <c r="AN6" s="63">
        <f t="shared" ref="AN6:AN34" si="6">AM6/AL6</f>
        <v>0.35</v>
      </c>
      <c r="AO6" s="23">
        <f t="shared" ref="AO6:AO34" si="7">I6-H6</f>
        <v>19</v>
      </c>
      <c r="AP6" s="23">
        <v>0</v>
      </c>
      <c r="AQ6" s="63">
        <f t="shared" ref="AQ6:AQ34" si="8">1-AP6/AO6</f>
        <v>1</v>
      </c>
      <c r="AR6" s="61">
        <v>3</v>
      </c>
      <c r="AS6" s="3">
        <v>20</v>
      </c>
      <c r="AT6" s="16">
        <f t="shared" ref="AT6:AT34" si="9">AR6/AS6</f>
        <v>0.15</v>
      </c>
      <c r="AU6" s="45"/>
      <c r="AV6" s="46">
        <v>3</v>
      </c>
      <c r="AW6" s="24"/>
      <c r="AX6" s="24"/>
      <c r="AY6" s="24"/>
      <c r="AZ6" s="24"/>
      <c r="BA6" s="24"/>
      <c r="BB6" s="46">
        <v>3</v>
      </c>
      <c r="BC6" s="16">
        <f t="shared" ref="BC6:BC34" si="10">BB6/AV6</f>
        <v>1</v>
      </c>
      <c r="BD6" s="46">
        <v>4</v>
      </c>
      <c r="BE6" s="23">
        <v>18</v>
      </c>
      <c r="BF6" s="40">
        <f t="shared" ref="BF6:BF34" si="11">BD6/BE6</f>
        <v>0.22222222222222221</v>
      </c>
      <c r="BG6" s="46" t="s">
        <v>143</v>
      </c>
      <c r="BH6" s="46">
        <v>23</v>
      </c>
      <c r="BI6" s="16" t="s">
        <v>144</v>
      </c>
    </row>
    <row r="7" spans="1:61" ht="18.75" customHeight="1" x14ac:dyDescent="0.15">
      <c r="A7" s="11" t="s">
        <v>76</v>
      </c>
      <c r="B7" s="1" t="s">
        <v>35</v>
      </c>
      <c r="C7" s="3">
        <v>55</v>
      </c>
      <c r="D7" s="3">
        <v>56</v>
      </c>
      <c r="E7" s="3">
        <v>56</v>
      </c>
      <c r="F7" s="12">
        <f t="shared" si="0"/>
        <v>0.9821428571428571</v>
      </c>
      <c r="G7" s="12">
        <f t="shared" si="1"/>
        <v>0.9821428571428571</v>
      </c>
      <c r="H7" s="3">
        <v>2</v>
      </c>
      <c r="I7" s="3">
        <v>55</v>
      </c>
      <c r="J7" s="63">
        <f t="shared" si="2"/>
        <v>0.96363636363636362</v>
      </c>
      <c r="K7" s="3">
        <v>0</v>
      </c>
      <c r="L7" s="63">
        <f t="shared" si="3"/>
        <v>0</v>
      </c>
      <c r="M7" s="17" t="s">
        <v>140</v>
      </c>
      <c r="N7" s="17" t="s">
        <v>140</v>
      </c>
      <c r="O7" s="16" t="s">
        <v>141</v>
      </c>
      <c r="P7" s="3">
        <v>2</v>
      </c>
      <c r="Q7" s="72">
        <f t="shared" si="4"/>
        <v>0.96363636363636362</v>
      </c>
      <c r="R7" s="65">
        <v>10.78</v>
      </c>
      <c r="S7" s="69">
        <v>0.48</v>
      </c>
      <c r="T7" s="69">
        <v>0.45</v>
      </c>
      <c r="U7" s="17">
        <v>1</v>
      </c>
      <c r="V7" s="23">
        <v>1</v>
      </c>
      <c r="W7" s="68">
        <f t="shared" si="5"/>
        <v>0</v>
      </c>
      <c r="X7" s="17" t="s">
        <v>140</v>
      </c>
      <c r="Y7" s="3" t="s">
        <v>140</v>
      </c>
      <c r="Z7" s="16" t="s">
        <v>141</v>
      </c>
      <c r="AA7" s="17" t="s">
        <v>140</v>
      </c>
      <c r="AB7" s="16" t="s">
        <v>141</v>
      </c>
      <c r="AC7" s="3">
        <v>0</v>
      </c>
      <c r="AD7" s="16" t="s">
        <v>140</v>
      </c>
      <c r="AE7" s="28"/>
      <c r="AF7" s="28"/>
      <c r="AG7" s="28"/>
      <c r="AH7" s="28"/>
      <c r="AI7" s="28"/>
      <c r="AJ7" s="28"/>
      <c r="AK7" s="28"/>
      <c r="AL7" s="3">
        <v>55</v>
      </c>
      <c r="AM7" s="23">
        <v>35</v>
      </c>
      <c r="AN7" s="63">
        <f t="shared" si="6"/>
        <v>0.63636363636363635</v>
      </c>
      <c r="AO7" s="23">
        <f t="shared" si="7"/>
        <v>53</v>
      </c>
      <c r="AP7" s="23">
        <v>0</v>
      </c>
      <c r="AQ7" s="63">
        <f t="shared" si="8"/>
        <v>1</v>
      </c>
      <c r="AR7" s="46">
        <v>26</v>
      </c>
      <c r="AS7" s="3">
        <v>55</v>
      </c>
      <c r="AT7" s="16">
        <f t="shared" si="9"/>
        <v>0.47272727272727272</v>
      </c>
      <c r="AU7" s="37"/>
      <c r="AV7" s="46">
        <v>9</v>
      </c>
      <c r="AW7" s="24"/>
      <c r="AX7" s="24"/>
      <c r="AY7" s="24"/>
      <c r="AZ7" s="24"/>
      <c r="BA7" s="24"/>
      <c r="BB7" s="46">
        <v>9</v>
      </c>
      <c r="BC7" s="16">
        <f t="shared" si="10"/>
        <v>1</v>
      </c>
      <c r="BD7" s="46">
        <v>37</v>
      </c>
      <c r="BE7" s="23">
        <v>55</v>
      </c>
      <c r="BF7" s="40">
        <f t="shared" si="11"/>
        <v>0.67272727272727273</v>
      </c>
      <c r="BG7" s="46" t="s">
        <v>143</v>
      </c>
      <c r="BH7" s="46">
        <v>55</v>
      </c>
      <c r="BI7" s="16" t="s">
        <v>145</v>
      </c>
    </row>
    <row r="8" spans="1:61" ht="18" customHeight="1" x14ac:dyDescent="0.15">
      <c r="A8" s="11" t="s">
        <v>77</v>
      </c>
      <c r="B8" s="1" t="s">
        <v>37</v>
      </c>
      <c r="C8" s="3">
        <v>80</v>
      </c>
      <c r="D8" s="3">
        <v>79</v>
      </c>
      <c r="E8" s="3">
        <v>84</v>
      </c>
      <c r="F8" s="12">
        <f t="shared" si="0"/>
        <v>0.95238095238095233</v>
      </c>
      <c r="G8" s="12">
        <f t="shared" si="1"/>
        <v>1.0126582278481013</v>
      </c>
      <c r="H8" s="3">
        <v>13</v>
      </c>
      <c r="I8" s="3">
        <v>80</v>
      </c>
      <c r="J8" s="68">
        <f t="shared" si="2"/>
        <v>0.83750000000000002</v>
      </c>
      <c r="K8" s="3">
        <v>1</v>
      </c>
      <c r="L8" s="67">
        <f t="shared" si="3"/>
        <v>1.2500000000000001E-2</v>
      </c>
      <c r="M8" s="17">
        <v>23</v>
      </c>
      <c r="N8" s="3">
        <v>80</v>
      </c>
      <c r="O8" s="67">
        <f t="shared" ref="O8:O34" si="12">M8/N8</f>
        <v>0.28749999999999998</v>
      </c>
      <c r="P8" s="3">
        <v>3</v>
      </c>
      <c r="Q8" s="72">
        <f t="shared" si="4"/>
        <v>0.96250000000000002</v>
      </c>
      <c r="R8" s="69">
        <v>43.53</v>
      </c>
      <c r="S8" s="73">
        <v>0.74</v>
      </c>
      <c r="T8" s="69">
        <v>0.59</v>
      </c>
      <c r="U8" s="17">
        <v>0</v>
      </c>
      <c r="V8" s="23">
        <v>4</v>
      </c>
      <c r="W8" s="63">
        <f t="shared" si="5"/>
        <v>1</v>
      </c>
      <c r="X8" s="17">
        <v>64</v>
      </c>
      <c r="Y8" s="3">
        <v>80</v>
      </c>
      <c r="Z8" s="68">
        <f t="shared" ref="Z8:Z34" si="13">X8/Y8</f>
        <v>0.8</v>
      </c>
      <c r="AA8" s="31">
        <v>26</v>
      </c>
      <c r="AB8" s="67">
        <f t="shared" ref="AB8:AB34" si="14">AA8/Y8</f>
        <v>0.32500000000000001</v>
      </c>
      <c r="AC8" s="17">
        <v>17</v>
      </c>
      <c r="AD8" s="63">
        <f t="shared" ref="AD8:AD34" si="15">AC8/AL8</f>
        <v>0.21249999999999999</v>
      </c>
      <c r="AE8" s="30"/>
      <c r="AF8" s="30"/>
      <c r="AG8" s="30"/>
      <c r="AH8" s="30"/>
      <c r="AI8" s="30"/>
      <c r="AJ8" s="30"/>
      <c r="AK8" s="30"/>
      <c r="AL8" s="3">
        <v>80</v>
      </c>
      <c r="AM8" s="23">
        <v>16</v>
      </c>
      <c r="AN8" s="63">
        <f t="shared" si="6"/>
        <v>0.2</v>
      </c>
      <c r="AO8" s="23">
        <f t="shared" si="7"/>
        <v>67</v>
      </c>
      <c r="AP8" s="23">
        <v>1</v>
      </c>
      <c r="AQ8" s="68">
        <f t="shared" si="8"/>
        <v>0.9850746268656716</v>
      </c>
      <c r="AR8" s="46">
        <v>52</v>
      </c>
      <c r="AS8" s="3">
        <v>80</v>
      </c>
      <c r="AT8" s="16">
        <f t="shared" si="9"/>
        <v>0.65</v>
      </c>
      <c r="AU8" s="37"/>
      <c r="AV8" s="46">
        <v>53</v>
      </c>
      <c r="AW8" s="24"/>
      <c r="AX8" s="24"/>
      <c r="AY8" s="24"/>
      <c r="AZ8" s="24"/>
      <c r="BA8" s="24"/>
      <c r="BB8" s="46">
        <v>52</v>
      </c>
      <c r="BC8" s="16">
        <f t="shared" si="10"/>
        <v>0.98113207547169812</v>
      </c>
      <c r="BD8" s="46">
        <v>16</v>
      </c>
      <c r="BE8" s="23">
        <v>58</v>
      </c>
      <c r="BF8" s="40">
        <f t="shared" si="11"/>
        <v>0.27586206896551724</v>
      </c>
      <c r="BG8" s="46">
        <v>51</v>
      </c>
      <c r="BH8" s="46">
        <v>80</v>
      </c>
      <c r="BI8" s="16">
        <f t="shared" ref="BI8:BI34" si="16">BG8/BH8</f>
        <v>0.63749999999999996</v>
      </c>
    </row>
    <row r="9" spans="1:61" ht="18" customHeight="1" x14ac:dyDescent="0.15">
      <c r="A9" s="11" t="s">
        <v>116</v>
      </c>
      <c r="B9" s="50" t="s">
        <v>117</v>
      </c>
      <c r="C9" s="3">
        <v>24</v>
      </c>
      <c r="D9" s="3">
        <v>27</v>
      </c>
      <c r="E9" s="3">
        <v>27</v>
      </c>
      <c r="F9" s="12">
        <f t="shared" si="0"/>
        <v>0.88888888888888884</v>
      </c>
      <c r="G9" s="12">
        <f t="shared" si="1"/>
        <v>0.88888888888888884</v>
      </c>
      <c r="H9" s="3">
        <v>0</v>
      </c>
      <c r="I9" s="3">
        <v>24</v>
      </c>
      <c r="J9" s="63">
        <f t="shared" si="2"/>
        <v>1</v>
      </c>
      <c r="K9" s="3">
        <v>0</v>
      </c>
      <c r="L9" s="63">
        <f t="shared" si="3"/>
        <v>0</v>
      </c>
      <c r="M9" s="17">
        <v>7</v>
      </c>
      <c r="N9" s="3">
        <v>24</v>
      </c>
      <c r="O9" s="67">
        <f t="shared" si="12"/>
        <v>0.29166666666666669</v>
      </c>
      <c r="P9" s="3">
        <v>0</v>
      </c>
      <c r="Q9" s="63">
        <f t="shared" si="4"/>
        <v>1</v>
      </c>
      <c r="R9" s="65">
        <v>11.91</v>
      </c>
      <c r="S9" s="69">
        <v>0.56999999999999995</v>
      </c>
      <c r="T9" s="69">
        <v>0.28999999999999998</v>
      </c>
      <c r="U9" s="17">
        <v>0</v>
      </c>
      <c r="V9" s="23">
        <v>3</v>
      </c>
      <c r="W9" s="63">
        <f t="shared" si="5"/>
        <v>1</v>
      </c>
      <c r="X9" s="17">
        <v>22</v>
      </c>
      <c r="Y9" s="3">
        <v>24</v>
      </c>
      <c r="Z9" s="71">
        <f t="shared" si="13"/>
        <v>0.91666666666666663</v>
      </c>
      <c r="AA9" s="31">
        <v>10</v>
      </c>
      <c r="AB9" s="63">
        <f t="shared" si="14"/>
        <v>0.41666666666666669</v>
      </c>
      <c r="AC9" s="17">
        <v>9</v>
      </c>
      <c r="AD9" s="63">
        <f t="shared" si="15"/>
        <v>0.375</v>
      </c>
      <c r="AE9" s="30"/>
      <c r="AF9" s="30"/>
      <c r="AG9" s="30"/>
      <c r="AH9" s="30"/>
      <c r="AI9" s="30"/>
      <c r="AJ9" s="30"/>
      <c r="AK9" s="30"/>
      <c r="AL9" s="3">
        <v>24</v>
      </c>
      <c r="AM9" s="23">
        <v>17</v>
      </c>
      <c r="AN9" s="63">
        <f t="shared" si="6"/>
        <v>0.70833333333333337</v>
      </c>
      <c r="AO9" s="23">
        <f t="shared" si="7"/>
        <v>24</v>
      </c>
      <c r="AP9" s="23">
        <v>0</v>
      </c>
      <c r="AQ9" s="63">
        <f t="shared" si="8"/>
        <v>1</v>
      </c>
      <c r="AR9" s="61">
        <v>15</v>
      </c>
      <c r="AS9" s="3">
        <v>24</v>
      </c>
      <c r="AT9" s="16">
        <f t="shared" si="9"/>
        <v>0.625</v>
      </c>
      <c r="AU9" s="37"/>
      <c r="AV9" s="46">
        <v>17</v>
      </c>
      <c r="AW9" s="24"/>
      <c r="AX9" s="24"/>
      <c r="AY9" s="24"/>
      <c r="AZ9" s="24"/>
      <c r="BA9" s="24"/>
      <c r="BB9" s="46">
        <v>17</v>
      </c>
      <c r="BC9" s="16">
        <f t="shared" si="10"/>
        <v>1</v>
      </c>
      <c r="BD9" s="46">
        <v>6</v>
      </c>
      <c r="BE9" s="23">
        <v>16</v>
      </c>
      <c r="BF9" s="40">
        <f t="shared" si="11"/>
        <v>0.375</v>
      </c>
      <c r="BG9" s="46">
        <v>14</v>
      </c>
      <c r="BH9" s="46">
        <v>24</v>
      </c>
      <c r="BI9" s="16">
        <f t="shared" si="16"/>
        <v>0.58333333333333337</v>
      </c>
    </row>
    <row r="10" spans="1:61" s="5" customFormat="1" ht="18" customHeight="1" x14ac:dyDescent="0.15">
      <c r="A10" s="11" t="s">
        <v>119</v>
      </c>
      <c r="B10" s="1" t="s">
        <v>39</v>
      </c>
      <c r="C10" s="3">
        <v>111</v>
      </c>
      <c r="D10" s="3">
        <v>107</v>
      </c>
      <c r="E10" s="3">
        <v>113</v>
      </c>
      <c r="F10" s="12">
        <f t="shared" si="0"/>
        <v>0.98230088495575218</v>
      </c>
      <c r="G10" s="12">
        <f t="shared" si="1"/>
        <v>1.0373831775700935</v>
      </c>
      <c r="H10" s="3">
        <v>7</v>
      </c>
      <c r="I10" s="3">
        <v>110</v>
      </c>
      <c r="J10" s="63">
        <f t="shared" si="2"/>
        <v>0.9363636363636364</v>
      </c>
      <c r="K10" s="3">
        <v>0</v>
      </c>
      <c r="L10" s="63">
        <f t="shared" si="3"/>
        <v>0</v>
      </c>
      <c r="M10" s="17">
        <v>40</v>
      </c>
      <c r="N10" s="3">
        <v>110</v>
      </c>
      <c r="O10" s="63">
        <f t="shared" si="12"/>
        <v>0.36363636363636365</v>
      </c>
      <c r="P10" s="3">
        <v>2</v>
      </c>
      <c r="Q10" s="67">
        <f t="shared" si="4"/>
        <v>0.98198198198198194</v>
      </c>
      <c r="R10" s="73">
        <v>39.950000000000003</v>
      </c>
      <c r="S10" s="73">
        <v>0.7</v>
      </c>
      <c r="T10" s="73">
        <v>0.65</v>
      </c>
      <c r="U10" s="17">
        <v>0</v>
      </c>
      <c r="V10" s="23">
        <v>2</v>
      </c>
      <c r="W10" s="63">
        <f t="shared" si="5"/>
        <v>1</v>
      </c>
      <c r="X10" s="17">
        <v>93</v>
      </c>
      <c r="Y10" s="3">
        <v>110</v>
      </c>
      <c r="Z10" s="68">
        <f t="shared" si="13"/>
        <v>0.84545454545454546</v>
      </c>
      <c r="AA10" s="31">
        <v>38</v>
      </c>
      <c r="AB10" s="63">
        <f t="shared" si="14"/>
        <v>0.34545454545454546</v>
      </c>
      <c r="AC10" s="17">
        <v>43</v>
      </c>
      <c r="AD10" s="63">
        <f t="shared" si="15"/>
        <v>0.39090909090909093</v>
      </c>
      <c r="AE10" s="30"/>
      <c r="AF10" s="30"/>
      <c r="AG10" s="30"/>
      <c r="AH10" s="30"/>
      <c r="AI10" s="30"/>
      <c r="AJ10" s="30"/>
      <c r="AK10" s="30"/>
      <c r="AL10" s="3">
        <v>110</v>
      </c>
      <c r="AM10" s="23">
        <v>20</v>
      </c>
      <c r="AN10" s="63">
        <f t="shared" si="6"/>
        <v>0.18181818181818182</v>
      </c>
      <c r="AO10" s="23">
        <f t="shared" si="7"/>
        <v>103</v>
      </c>
      <c r="AP10" s="23">
        <v>0</v>
      </c>
      <c r="AQ10" s="63">
        <f t="shared" si="8"/>
        <v>1</v>
      </c>
      <c r="AR10" s="46">
        <v>65</v>
      </c>
      <c r="AS10" s="3">
        <v>110</v>
      </c>
      <c r="AT10" s="16">
        <f t="shared" si="9"/>
        <v>0.59090909090909094</v>
      </c>
      <c r="AU10" s="37"/>
      <c r="AV10" s="46">
        <v>93</v>
      </c>
      <c r="AW10" s="24"/>
      <c r="AX10" s="24"/>
      <c r="AY10" s="24"/>
      <c r="AZ10" s="24"/>
      <c r="BA10" s="24"/>
      <c r="BB10" s="46">
        <v>93</v>
      </c>
      <c r="BC10" s="16">
        <f t="shared" si="10"/>
        <v>1</v>
      </c>
      <c r="BD10" s="46">
        <v>49</v>
      </c>
      <c r="BE10" s="23">
        <v>75</v>
      </c>
      <c r="BF10" s="40">
        <f t="shared" si="11"/>
        <v>0.65333333333333332</v>
      </c>
      <c r="BG10" s="46">
        <v>35</v>
      </c>
      <c r="BH10" s="46">
        <v>111</v>
      </c>
      <c r="BI10" s="16">
        <f t="shared" si="16"/>
        <v>0.31531531531531531</v>
      </c>
    </row>
    <row r="11" spans="1:61" s="5" customFormat="1" ht="18" customHeight="1" x14ac:dyDescent="0.15">
      <c r="A11" s="11" t="s">
        <v>78</v>
      </c>
      <c r="B11" s="1" t="s">
        <v>40</v>
      </c>
      <c r="C11" s="3">
        <v>119</v>
      </c>
      <c r="D11" s="3">
        <v>115</v>
      </c>
      <c r="E11" s="3">
        <v>123</v>
      </c>
      <c r="F11" s="12">
        <f t="shared" si="0"/>
        <v>0.96747967479674801</v>
      </c>
      <c r="G11" s="12">
        <f t="shared" si="1"/>
        <v>1.0347826086956522</v>
      </c>
      <c r="H11" s="3">
        <v>7</v>
      </c>
      <c r="I11" s="3">
        <v>119</v>
      </c>
      <c r="J11" s="63">
        <f t="shared" si="2"/>
        <v>0.94117647058823528</v>
      </c>
      <c r="K11" s="18">
        <v>2</v>
      </c>
      <c r="L11" s="71">
        <f t="shared" si="3"/>
        <v>1.680672268907563E-2</v>
      </c>
      <c r="M11" s="17" t="s">
        <v>140</v>
      </c>
      <c r="N11" s="3" t="s">
        <v>140</v>
      </c>
      <c r="O11" s="16" t="s">
        <v>141</v>
      </c>
      <c r="P11" s="3">
        <v>6</v>
      </c>
      <c r="Q11" s="71">
        <f t="shared" si="4"/>
        <v>0.94957983193277307</v>
      </c>
      <c r="R11" s="65">
        <v>21.96</v>
      </c>
      <c r="S11" s="69">
        <v>0.4</v>
      </c>
      <c r="T11" s="69">
        <v>0.24</v>
      </c>
      <c r="U11" s="17">
        <v>0</v>
      </c>
      <c r="V11" s="23">
        <v>4</v>
      </c>
      <c r="W11" s="63">
        <f t="shared" si="5"/>
        <v>1</v>
      </c>
      <c r="X11" s="17" t="s">
        <v>140</v>
      </c>
      <c r="Y11" s="3" t="s">
        <v>140</v>
      </c>
      <c r="Z11" s="16" t="s">
        <v>141</v>
      </c>
      <c r="AA11" s="17" t="s">
        <v>140</v>
      </c>
      <c r="AB11" s="16" t="s">
        <v>141</v>
      </c>
      <c r="AC11" s="3">
        <v>1</v>
      </c>
      <c r="AD11" s="16" t="s">
        <v>140</v>
      </c>
      <c r="AE11" s="30"/>
      <c r="AF11" s="30"/>
      <c r="AG11" s="30"/>
      <c r="AH11" s="30"/>
      <c r="AI11" s="30"/>
      <c r="AJ11" s="30"/>
      <c r="AK11" s="30"/>
      <c r="AL11" s="3">
        <v>119</v>
      </c>
      <c r="AM11" s="23">
        <v>67</v>
      </c>
      <c r="AN11" s="63">
        <f t="shared" si="6"/>
        <v>0.56302521008403361</v>
      </c>
      <c r="AO11" s="23">
        <f t="shared" si="7"/>
        <v>112</v>
      </c>
      <c r="AP11" s="23">
        <v>0</v>
      </c>
      <c r="AQ11" s="63">
        <f t="shared" si="8"/>
        <v>1</v>
      </c>
      <c r="AR11" s="46">
        <v>36</v>
      </c>
      <c r="AS11" s="3">
        <v>119</v>
      </c>
      <c r="AT11" s="16">
        <f t="shared" si="9"/>
        <v>0.30252100840336132</v>
      </c>
      <c r="AU11" s="37"/>
      <c r="AV11" s="46">
        <v>70</v>
      </c>
      <c r="AW11" s="24"/>
      <c r="AX11" s="24"/>
      <c r="AY11" s="24"/>
      <c r="AZ11" s="24"/>
      <c r="BA11" s="24"/>
      <c r="BB11" s="46">
        <v>70</v>
      </c>
      <c r="BC11" s="16">
        <f t="shared" si="10"/>
        <v>1</v>
      </c>
      <c r="BD11" s="46">
        <v>95</v>
      </c>
      <c r="BE11" s="23">
        <v>117</v>
      </c>
      <c r="BF11" s="40">
        <f t="shared" si="11"/>
        <v>0.81196581196581197</v>
      </c>
      <c r="BG11" s="46">
        <v>1</v>
      </c>
      <c r="BH11" s="46">
        <v>119</v>
      </c>
      <c r="BI11" s="16">
        <f t="shared" si="16"/>
        <v>8.4033613445378148E-3</v>
      </c>
    </row>
    <row r="12" spans="1:61" s="5" customFormat="1" ht="18" customHeight="1" x14ac:dyDescent="0.15">
      <c r="A12" s="11" t="s">
        <v>79</v>
      </c>
      <c r="B12" s="1" t="s">
        <v>41</v>
      </c>
      <c r="C12" s="3">
        <v>117</v>
      </c>
      <c r="D12" s="3">
        <v>113</v>
      </c>
      <c r="E12" s="3">
        <v>123</v>
      </c>
      <c r="F12" s="12">
        <f t="shared" si="0"/>
        <v>0.95121951219512191</v>
      </c>
      <c r="G12" s="12">
        <f t="shared" si="1"/>
        <v>1.0353982300884956</v>
      </c>
      <c r="H12" s="3">
        <v>6</v>
      </c>
      <c r="I12" s="3">
        <v>116</v>
      </c>
      <c r="J12" s="63">
        <f t="shared" si="2"/>
        <v>0.94827586206896552</v>
      </c>
      <c r="K12" s="3">
        <v>1</v>
      </c>
      <c r="L12" s="63">
        <f t="shared" si="3"/>
        <v>8.6206896551724137E-3</v>
      </c>
      <c r="M12" s="17" t="s">
        <v>140</v>
      </c>
      <c r="N12" s="3" t="s">
        <v>140</v>
      </c>
      <c r="O12" s="16" t="s">
        <v>141</v>
      </c>
      <c r="P12" s="3">
        <v>8</v>
      </c>
      <c r="Q12" s="71">
        <f t="shared" si="4"/>
        <v>0.93162393162393164</v>
      </c>
      <c r="R12" s="65">
        <v>27.62</v>
      </c>
      <c r="S12" s="69">
        <v>0.4</v>
      </c>
      <c r="T12" s="69">
        <v>0.28999999999999998</v>
      </c>
      <c r="U12" s="17">
        <v>0</v>
      </c>
      <c r="V12" s="23">
        <v>6</v>
      </c>
      <c r="W12" s="63">
        <f t="shared" si="5"/>
        <v>1</v>
      </c>
      <c r="X12" s="17" t="s">
        <v>140</v>
      </c>
      <c r="Y12" s="3" t="s">
        <v>140</v>
      </c>
      <c r="Z12" s="60" t="s">
        <v>141</v>
      </c>
      <c r="AA12" s="17" t="s">
        <v>140</v>
      </c>
      <c r="AB12" s="16" t="s">
        <v>141</v>
      </c>
      <c r="AC12" s="3">
        <v>2</v>
      </c>
      <c r="AD12" s="16" t="s">
        <v>140</v>
      </c>
      <c r="AE12" s="30"/>
      <c r="AF12" s="30"/>
      <c r="AG12" s="30"/>
      <c r="AH12" s="30"/>
      <c r="AI12" s="30"/>
      <c r="AJ12" s="30"/>
      <c r="AK12" s="30"/>
      <c r="AL12" s="3">
        <v>116</v>
      </c>
      <c r="AM12" s="23">
        <v>58</v>
      </c>
      <c r="AN12" s="63">
        <f t="shared" si="6"/>
        <v>0.5</v>
      </c>
      <c r="AO12" s="23">
        <f t="shared" si="7"/>
        <v>110</v>
      </c>
      <c r="AP12" s="23">
        <v>1</v>
      </c>
      <c r="AQ12" s="63">
        <f t="shared" si="8"/>
        <v>0.99090909090909096</v>
      </c>
      <c r="AR12" s="46">
        <v>29</v>
      </c>
      <c r="AS12" s="3">
        <v>116</v>
      </c>
      <c r="AT12" s="16">
        <f t="shared" si="9"/>
        <v>0.25</v>
      </c>
      <c r="AU12" s="38"/>
      <c r="AV12" s="46">
        <v>30</v>
      </c>
      <c r="AW12" s="24"/>
      <c r="AX12" s="24"/>
      <c r="AY12" s="24"/>
      <c r="AZ12" s="24"/>
      <c r="BA12" s="24"/>
      <c r="BB12" s="46">
        <v>29</v>
      </c>
      <c r="BC12" s="16">
        <f t="shared" si="10"/>
        <v>0.96666666666666667</v>
      </c>
      <c r="BD12" s="46">
        <v>79</v>
      </c>
      <c r="BE12" s="23">
        <v>114</v>
      </c>
      <c r="BF12" s="40">
        <f t="shared" si="11"/>
        <v>0.69298245614035092</v>
      </c>
      <c r="BG12" s="46" t="s">
        <v>143</v>
      </c>
      <c r="BH12" s="46">
        <v>117</v>
      </c>
      <c r="BI12" s="16" t="s">
        <v>145</v>
      </c>
    </row>
    <row r="13" spans="1:61" s="5" customFormat="1" ht="18" customHeight="1" x14ac:dyDescent="0.15">
      <c r="A13" s="11" t="s">
        <v>109</v>
      </c>
      <c r="B13" s="1" t="s">
        <v>42</v>
      </c>
      <c r="C13" s="3">
        <v>118</v>
      </c>
      <c r="D13" s="3">
        <v>114</v>
      </c>
      <c r="E13" s="3">
        <v>123</v>
      </c>
      <c r="F13" s="12">
        <f t="shared" si="0"/>
        <v>0.95934959349593496</v>
      </c>
      <c r="G13" s="12">
        <f t="shared" si="1"/>
        <v>1.0350877192982457</v>
      </c>
      <c r="H13" s="3">
        <v>9</v>
      </c>
      <c r="I13" s="3">
        <v>117</v>
      </c>
      <c r="J13" s="67">
        <f t="shared" si="2"/>
        <v>0.92307692307692313</v>
      </c>
      <c r="K13" s="3">
        <v>2</v>
      </c>
      <c r="L13" s="71">
        <f t="shared" si="3"/>
        <v>1.7094017094017096E-2</v>
      </c>
      <c r="M13" s="17" t="s">
        <v>140</v>
      </c>
      <c r="N13" s="3" t="s">
        <v>140</v>
      </c>
      <c r="O13" s="16" t="s">
        <v>141</v>
      </c>
      <c r="P13" s="3">
        <v>8</v>
      </c>
      <c r="Q13" s="71">
        <f t="shared" si="4"/>
        <v>0.93220338983050843</v>
      </c>
      <c r="R13" s="65">
        <v>22.69</v>
      </c>
      <c r="S13" s="69">
        <v>0.16</v>
      </c>
      <c r="T13" s="69">
        <v>0.15</v>
      </c>
      <c r="U13" s="17">
        <v>0</v>
      </c>
      <c r="V13" s="23">
        <v>5</v>
      </c>
      <c r="W13" s="63">
        <f t="shared" si="5"/>
        <v>1</v>
      </c>
      <c r="X13" s="49" t="s">
        <v>140</v>
      </c>
      <c r="Y13" s="3" t="s">
        <v>140</v>
      </c>
      <c r="Z13" s="16" t="s">
        <v>141</v>
      </c>
      <c r="AA13" s="49" t="s">
        <v>140</v>
      </c>
      <c r="AB13" s="16" t="s">
        <v>141</v>
      </c>
      <c r="AC13" s="3">
        <v>1</v>
      </c>
      <c r="AD13" s="16" t="s">
        <v>140</v>
      </c>
      <c r="AE13" s="30"/>
      <c r="AF13" s="30"/>
      <c r="AG13" s="30"/>
      <c r="AH13" s="30"/>
      <c r="AI13" s="30"/>
      <c r="AJ13" s="30"/>
      <c r="AK13" s="30"/>
      <c r="AL13" s="3">
        <v>117</v>
      </c>
      <c r="AM13" s="23">
        <v>59</v>
      </c>
      <c r="AN13" s="63">
        <f t="shared" si="6"/>
        <v>0.50427350427350426</v>
      </c>
      <c r="AO13" s="23">
        <f t="shared" si="7"/>
        <v>108</v>
      </c>
      <c r="AP13" s="23">
        <v>0</v>
      </c>
      <c r="AQ13" s="63">
        <f t="shared" si="8"/>
        <v>1</v>
      </c>
      <c r="AR13" s="46">
        <v>24</v>
      </c>
      <c r="AS13" s="3">
        <v>117</v>
      </c>
      <c r="AT13" s="16">
        <f t="shared" si="9"/>
        <v>0.20512820512820512</v>
      </c>
      <c r="AU13" s="38"/>
      <c r="AV13" s="46">
        <v>51</v>
      </c>
      <c r="AW13" s="24"/>
      <c r="AX13" s="24"/>
      <c r="AY13" s="24"/>
      <c r="AZ13" s="24"/>
      <c r="BA13" s="24"/>
      <c r="BB13" s="46">
        <v>51</v>
      </c>
      <c r="BC13" s="16">
        <f t="shared" si="10"/>
        <v>1</v>
      </c>
      <c r="BD13" s="46">
        <v>82</v>
      </c>
      <c r="BE13" s="23">
        <v>115</v>
      </c>
      <c r="BF13" s="40">
        <f t="shared" si="11"/>
        <v>0.71304347826086956</v>
      </c>
      <c r="BG13" s="46" t="s">
        <v>143</v>
      </c>
      <c r="BH13" s="46">
        <v>118</v>
      </c>
      <c r="BI13" s="16" t="s">
        <v>145</v>
      </c>
    </row>
    <row r="14" spans="1:61" s="5" customFormat="1" ht="18" customHeight="1" x14ac:dyDescent="0.15">
      <c r="A14" s="11" t="s">
        <v>80</v>
      </c>
      <c r="B14" s="1" t="s">
        <v>44</v>
      </c>
      <c r="C14" s="3">
        <v>245</v>
      </c>
      <c r="D14" s="3">
        <v>228</v>
      </c>
      <c r="E14" s="3">
        <v>249</v>
      </c>
      <c r="F14" s="12">
        <f t="shared" si="0"/>
        <v>0.98393574297188757</v>
      </c>
      <c r="G14" s="12">
        <f t="shared" si="1"/>
        <v>1.0745614035087718</v>
      </c>
      <c r="H14" s="3">
        <v>36</v>
      </c>
      <c r="I14" s="3">
        <v>244</v>
      </c>
      <c r="J14" s="68">
        <f t="shared" si="2"/>
        <v>0.85245901639344268</v>
      </c>
      <c r="K14" s="3">
        <v>7</v>
      </c>
      <c r="L14" s="68">
        <f t="shared" si="3"/>
        <v>2.8688524590163935E-2</v>
      </c>
      <c r="M14" s="3">
        <v>43</v>
      </c>
      <c r="N14" s="3">
        <v>244</v>
      </c>
      <c r="O14" s="68">
        <f t="shared" si="12"/>
        <v>0.17622950819672131</v>
      </c>
      <c r="P14" s="3">
        <v>3</v>
      </c>
      <c r="Q14" s="63">
        <f t="shared" si="4"/>
        <v>0.98775510204081629</v>
      </c>
      <c r="R14" s="69">
        <v>44.2</v>
      </c>
      <c r="S14" s="73">
        <v>0.7</v>
      </c>
      <c r="T14" s="74">
        <v>0.72</v>
      </c>
      <c r="U14" s="17">
        <v>0</v>
      </c>
      <c r="V14" s="23">
        <v>4</v>
      </c>
      <c r="W14" s="63">
        <f t="shared" si="5"/>
        <v>1</v>
      </c>
      <c r="X14" s="17">
        <v>209</v>
      </c>
      <c r="Y14" s="3">
        <v>244</v>
      </c>
      <c r="Z14" s="68">
        <f t="shared" si="13"/>
        <v>0.85655737704918034</v>
      </c>
      <c r="AA14" s="17">
        <v>54</v>
      </c>
      <c r="AB14" s="68">
        <f t="shared" si="14"/>
        <v>0.22131147540983606</v>
      </c>
      <c r="AC14" s="17">
        <v>58</v>
      </c>
      <c r="AD14" s="63">
        <f t="shared" si="15"/>
        <v>0.23770491803278687</v>
      </c>
      <c r="AE14" s="30"/>
      <c r="AF14" s="30"/>
      <c r="AG14" s="30"/>
      <c r="AH14" s="30"/>
      <c r="AI14" s="30"/>
      <c r="AJ14" s="30"/>
      <c r="AK14" s="30"/>
      <c r="AL14" s="3">
        <v>244</v>
      </c>
      <c r="AM14" s="23">
        <v>39</v>
      </c>
      <c r="AN14" s="63">
        <f t="shared" si="6"/>
        <v>0.1598360655737705</v>
      </c>
      <c r="AO14" s="23">
        <f t="shared" si="7"/>
        <v>208</v>
      </c>
      <c r="AP14" s="23">
        <v>2</v>
      </c>
      <c r="AQ14" s="71">
        <f t="shared" si="8"/>
        <v>0.99038461538461542</v>
      </c>
      <c r="AR14" s="46">
        <v>111</v>
      </c>
      <c r="AS14" s="3">
        <v>244</v>
      </c>
      <c r="AT14" s="16">
        <f t="shared" si="9"/>
        <v>0.45491803278688525</v>
      </c>
      <c r="AU14" s="37"/>
      <c r="AV14" s="46">
        <v>172</v>
      </c>
      <c r="AW14" s="24"/>
      <c r="AX14" s="24"/>
      <c r="AY14" s="24"/>
      <c r="AZ14" s="24"/>
      <c r="BA14" s="24"/>
      <c r="BB14" s="46">
        <v>172</v>
      </c>
      <c r="BC14" s="16">
        <f t="shared" si="10"/>
        <v>1</v>
      </c>
      <c r="BD14" s="46">
        <v>71</v>
      </c>
      <c r="BE14" s="23">
        <v>176</v>
      </c>
      <c r="BF14" s="40">
        <f t="shared" si="11"/>
        <v>0.40340909090909088</v>
      </c>
      <c r="BG14" s="46">
        <v>216</v>
      </c>
      <c r="BH14" s="46">
        <v>245</v>
      </c>
      <c r="BI14" s="16">
        <f t="shared" si="16"/>
        <v>0.88163265306122451</v>
      </c>
    </row>
    <row r="15" spans="1:61" s="5" customFormat="1" ht="18" customHeight="1" x14ac:dyDescent="0.15">
      <c r="A15" s="11" t="s">
        <v>81</v>
      </c>
      <c r="B15" s="1" t="s">
        <v>45</v>
      </c>
      <c r="C15" s="3">
        <v>266</v>
      </c>
      <c r="D15" s="3">
        <v>263</v>
      </c>
      <c r="E15" s="3">
        <v>275</v>
      </c>
      <c r="F15" s="12">
        <f t="shared" si="0"/>
        <v>0.96727272727272728</v>
      </c>
      <c r="G15" s="12">
        <f t="shared" si="1"/>
        <v>1.0114068441064639</v>
      </c>
      <c r="H15" s="3">
        <v>38</v>
      </c>
      <c r="I15" s="3">
        <v>266</v>
      </c>
      <c r="J15" s="68">
        <f t="shared" si="2"/>
        <v>0.85714285714285721</v>
      </c>
      <c r="K15" s="3">
        <v>1</v>
      </c>
      <c r="L15" s="63">
        <f t="shared" si="3"/>
        <v>3.7593984962406013E-3</v>
      </c>
      <c r="M15" s="17">
        <v>37</v>
      </c>
      <c r="N15" s="3">
        <v>266</v>
      </c>
      <c r="O15" s="68">
        <f t="shared" si="12"/>
        <v>0.13909774436090225</v>
      </c>
      <c r="P15" s="3">
        <v>12</v>
      </c>
      <c r="Q15" s="71">
        <f t="shared" si="4"/>
        <v>0.95488721804511278</v>
      </c>
      <c r="R15" s="69">
        <v>57.02</v>
      </c>
      <c r="S15" s="73">
        <v>0.75</v>
      </c>
      <c r="T15" s="69">
        <v>0.56000000000000005</v>
      </c>
      <c r="U15" s="17">
        <v>0</v>
      </c>
      <c r="V15" s="23">
        <v>9</v>
      </c>
      <c r="W15" s="63">
        <f t="shared" si="5"/>
        <v>1</v>
      </c>
      <c r="X15" s="24">
        <v>242</v>
      </c>
      <c r="Y15" s="3">
        <v>266</v>
      </c>
      <c r="Z15" s="71">
        <f t="shared" si="13"/>
        <v>0.90977443609022557</v>
      </c>
      <c r="AA15" s="31">
        <v>63</v>
      </c>
      <c r="AB15" s="68">
        <f t="shared" si="14"/>
        <v>0.23684210526315788</v>
      </c>
      <c r="AC15" s="17">
        <v>38</v>
      </c>
      <c r="AD15" s="68">
        <f t="shared" si="15"/>
        <v>0.14285714285714285</v>
      </c>
      <c r="AE15" s="30"/>
      <c r="AF15" s="30"/>
      <c r="AG15" s="30"/>
      <c r="AH15" s="30"/>
      <c r="AI15" s="30"/>
      <c r="AJ15" s="30"/>
      <c r="AK15" s="30"/>
      <c r="AL15" s="3">
        <v>266</v>
      </c>
      <c r="AM15" s="23">
        <v>38</v>
      </c>
      <c r="AN15" s="67">
        <f t="shared" si="6"/>
        <v>0.14285714285714285</v>
      </c>
      <c r="AO15" s="23">
        <f t="shared" si="7"/>
        <v>228</v>
      </c>
      <c r="AP15" s="23">
        <v>0</v>
      </c>
      <c r="AQ15" s="63">
        <f t="shared" si="8"/>
        <v>1</v>
      </c>
      <c r="AR15" s="46">
        <v>139</v>
      </c>
      <c r="AS15" s="3">
        <v>266</v>
      </c>
      <c r="AT15" s="16">
        <f t="shared" si="9"/>
        <v>0.52255639097744366</v>
      </c>
      <c r="AU15" s="37"/>
      <c r="AV15" s="46">
        <v>241</v>
      </c>
      <c r="AW15" s="24"/>
      <c r="AX15" s="24"/>
      <c r="AY15" s="24"/>
      <c r="AZ15" s="24"/>
      <c r="BA15" s="24"/>
      <c r="BB15" s="46">
        <v>239</v>
      </c>
      <c r="BC15" s="16">
        <f t="shared" si="10"/>
        <v>0.99170124481327804</v>
      </c>
      <c r="BD15" s="46">
        <v>81</v>
      </c>
      <c r="BE15" s="23">
        <v>234</v>
      </c>
      <c r="BF15" s="40">
        <f t="shared" si="11"/>
        <v>0.34615384615384615</v>
      </c>
      <c r="BG15" s="46">
        <v>95</v>
      </c>
      <c r="BH15" s="46">
        <v>309</v>
      </c>
      <c r="BI15" s="16">
        <f t="shared" si="16"/>
        <v>0.30744336569579289</v>
      </c>
    </row>
    <row r="16" spans="1:61" s="5" customFormat="1" ht="18" customHeight="1" x14ac:dyDescent="0.15">
      <c r="A16" s="11" t="s">
        <v>82</v>
      </c>
      <c r="B16" s="1" t="s">
        <v>46</v>
      </c>
      <c r="C16" s="3">
        <v>263</v>
      </c>
      <c r="D16" s="3">
        <v>259</v>
      </c>
      <c r="E16" s="3">
        <v>271</v>
      </c>
      <c r="F16" s="12">
        <f t="shared" si="0"/>
        <v>0.97047970479704793</v>
      </c>
      <c r="G16" s="12">
        <f t="shared" si="1"/>
        <v>1.0154440154440154</v>
      </c>
      <c r="H16" s="3">
        <v>36</v>
      </c>
      <c r="I16" s="3">
        <v>263</v>
      </c>
      <c r="J16" s="68">
        <f t="shared" si="2"/>
        <v>0.8631178707224334</v>
      </c>
      <c r="K16" s="3">
        <v>5</v>
      </c>
      <c r="L16" s="71">
        <f t="shared" si="3"/>
        <v>1.9011406844106463E-2</v>
      </c>
      <c r="M16" s="17">
        <v>41</v>
      </c>
      <c r="N16" s="3">
        <v>263</v>
      </c>
      <c r="O16" s="68">
        <f t="shared" si="12"/>
        <v>0.155893536121673</v>
      </c>
      <c r="P16" s="3">
        <v>10</v>
      </c>
      <c r="Q16" s="67">
        <f t="shared" si="4"/>
        <v>0.96197718631178708</v>
      </c>
      <c r="R16" s="69">
        <v>62.31</v>
      </c>
      <c r="S16" s="73">
        <v>0.75</v>
      </c>
      <c r="T16" s="69">
        <v>0.56000000000000005</v>
      </c>
      <c r="U16" s="3">
        <v>0</v>
      </c>
      <c r="V16" s="23">
        <v>8</v>
      </c>
      <c r="W16" s="63">
        <f t="shared" si="5"/>
        <v>1</v>
      </c>
      <c r="X16" s="17">
        <v>246</v>
      </c>
      <c r="Y16" s="3">
        <v>263</v>
      </c>
      <c r="Z16" s="67">
        <f t="shared" si="13"/>
        <v>0.93536121673003803</v>
      </c>
      <c r="AA16" s="31">
        <v>73</v>
      </c>
      <c r="AB16" s="16">
        <f t="shared" si="14"/>
        <v>0.27756653992395436</v>
      </c>
      <c r="AC16" s="17">
        <v>25</v>
      </c>
      <c r="AD16" s="68">
        <f t="shared" si="15"/>
        <v>9.5057034220532313E-2</v>
      </c>
      <c r="AE16" s="30"/>
      <c r="AF16" s="30"/>
      <c r="AG16" s="30"/>
      <c r="AH16" s="30"/>
      <c r="AI16" s="30"/>
      <c r="AJ16" s="30"/>
      <c r="AK16" s="30"/>
      <c r="AL16" s="3">
        <v>263</v>
      </c>
      <c r="AM16" s="23">
        <v>46</v>
      </c>
      <c r="AN16" s="63">
        <f t="shared" si="6"/>
        <v>0.17490494296577946</v>
      </c>
      <c r="AO16" s="23">
        <f t="shared" si="7"/>
        <v>227</v>
      </c>
      <c r="AP16" s="23">
        <v>0</v>
      </c>
      <c r="AQ16" s="63">
        <f t="shared" si="8"/>
        <v>1</v>
      </c>
      <c r="AR16" s="46">
        <v>142</v>
      </c>
      <c r="AS16" s="3">
        <v>263</v>
      </c>
      <c r="AT16" s="16">
        <f t="shared" si="9"/>
        <v>0.53992395437262353</v>
      </c>
      <c r="AU16" s="37"/>
      <c r="AV16" s="46">
        <v>196</v>
      </c>
      <c r="AW16" s="24"/>
      <c r="AX16" s="24"/>
      <c r="AY16" s="24"/>
      <c r="AZ16" s="24"/>
      <c r="BA16" s="24"/>
      <c r="BB16" s="46">
        <v>194</v>
      </c>
      <c r="BC16" s="16">
        <f t="shared" si="10"/>
        <v>0.98979591836734693</v>
      </c>
      <c r="BD16" s="46">
        <v>118</v>
      </c>
      <c r="BE16" s="23">
        <v>231</v>
      </c>
      <c r="BF16" s="40">
        <f t="shared" si="11"/>
        <v>0.51082251082251084</v>
      </c>
      <c r="BG16" s="46">
        <v>143</v>
      </c>
      <c r="BH16" s="46">
        <v>310</v>
      </c>
      <c r="BI16" s="16">
        <f t="shared" si="16"/>
        <v>0.46129032258064517</v>
      </c>
    </row>
    <row r="17" spans="1:61" s="5" customFormat="1" ht="18" customHeight="1" x14ac:dyDescent="0.15">
      <c r="A17" s="11" t="s">
        <v>83</v>
      </c>
      <c r="B17" s="1" t="s">
        <v>47</v>
      </c>
      <c r="C17" s="3">
        <v>227</v>
      </c>
      <c r="D17" s="3">
        <v>213</v>
      </c>
      <c r="E17" s="3">
        <v>232</v>
      </c>
      <c r="F17" s="12">
        <f t="shared" si="0"/>
        <v>0.97844827586206895</v>
      </c>
      <c r="G17" s="12">
        <f t="shared" si="1"/>
        <v>1.0657276995305165</v>
      </c>
      <c r="H17" s="3">
        <v>32</v>
      </c>
      <c r="I17" s="3">
        <v>227</v>
      </c>
      <c r="J17" s="68">
        <f t="shared" si="2"/>
        <v>0.8590308370044053</v>
      </c>
      <c r="K17" s="3">
        <v>7</v>
      </c>
      <c r="L17" s="68">
        <f t="shared" si="3"/>
        <v>3.0837004405286344E-2</v>
      </c>
      <c r="M17" s="17">
        <v>41</v>
      </c>
      <c r="N17" s="3">
        <v>227</v>
      </c>
      <c r="O17" s="68">
        <f t="shared" si="12"/>
        <v>0.18061674008810572</v>
      </c>
      <c r="P17" s="3">
        <v>5</v>
      </c>
      <c r="Q17" s="67">
        <f t="shared" si="4"/>
        <v>0.97797356828193838</v>
      </c>
      <c r="R17" s="69">
        <v>43.8</v>
      </c>
      <c r="S17" s="73">
        <v>0.7</v>
      </c>
      <c r="T17" s="73">
        <v>0.67</v>
      </c>
      <c r="U17" s="17">
        <v>0</v>
      </c>
      <c r="V17" s="23">
        <v>5</v>
      </c>
      <c r="W17" s="63">
        <f t="shared" si="5"/>
        <v>1</v>
      </c>
      <c r="X17" s="17">
        <v>190</v>
      </c>
      <c r="Y17" s="3">
        <v>227</v>
      </c>
      <c r="Z17" s="68">
        <f t="shared" si="13"/>
        <v>0.83700440528634357</v>
      </c>
      <c r="AA17" s="31">
        <v>51</v>
      </c>
      <c r="AB17" s="68">
        <f t="shared" si="14"/>
        <v>0.22466960352422907</v>
      </c>
      <c r="AC17" s="17">
        <v>66</v>
      </c>
      <c r="AD17" s="63">
        <f t="shared" si="15"/>
        <v>0.29074889867841408</v>
      </c>
      <c r="AE17" s="30"/>
      <c r="AF17" s="30"/>
      <c r="AG17" s="30"/>
      <c r="AH17" s="30"/>
      <c r="AI17" s="30"/>
      <c r="AJ17" s="30"/>
      <c r="AK17" s="30"/>
      <c r="AL17" s="3">
        <v>227</v>
      </c>
      <c r="AM17" s="23">
        <v>33</v>
      </c>
      <c r="AN17" s="67">
        <f t="shared" si="6"/>
        <v>0.14537444933920704</v>
      </c>
      <c r="AO17" s="23">
        <f t="shared" si="7"/>
        <v>195</v>
      </c>
      <c r="AP17" s="23">
        <v>1</v>
      </c>
      <c r="AQ17" s="67">
        <f t="shared" si="8"/>
        <v>0.99487179487179489</v>
      </c>
      <c r="AR17" s="46">
        <v>123</v>
      </c>
      <c r="AS17" s="3">
        <v>227</v>
      </c>
      <c r="AT17" s="16">
        <f t="shared" si="9"/>
        <v>0.54185022026431717</v>
      </c>
      <c r="AU17" s="37"/>
      <c r="AV17" s="46">
        <v>158</v>
      </c>
      <c r="AW17" s="24"/>
      <c r="AX17" s="24"/>
      <c r="AY17" s="24"/>
      <c r="AZ17" s="24"/>
      <c r="BA17" s="24"/>
      <c r="BB17" s="46">
        <v>158</v>
      </c>
      <c r="BC17" s="16">
        <f t="shared" si="10"/>
        <v>1</v>
      </c>
      <c r="BD17" s="46">
        <v>54</v>
      </c>
      <c r="BE17" s="23">
        <v>166</v>
      </c>
      <c r="BF17" s="40">
        <f t="shared" si="11"/>
        <v>0.3253012048192771</v>
      </c>
      <c r="BG17" s="46">
        <v>187</v>
      </c>
      <c r="BH17" s="46">
        <v>227</v>
      </c>
      <c r="BI17" s="16">
        <f t="shared" si="16"/>
        <v>0.82378854625550657</v>
      </c>
    </row>
    <row r="18" spans="1:61" s="5" customFormat="1" ht="18" customHeight="1" x14ac:dyDescent="0.15">
      <c r="A18" s="11" t="s">
        <v>84</v>
      </c>
      <c r="B18" s="1" t="s">
        <v>48</v>
      </c>
      <c r="C18" s="3">
        <v>438</v>
      </c>
      <c r="D18" s="3">
        <v>434</v>
      </c>
      <c r="E18" s="3">
        <v>451</v>
      </c>
      <c r="F18" s="12">
        <f t="shared" si="0"/>
        <v>0.97117516629711753</v>
      </c>
      <c r="G18" s="12">
        <f t="shared" si="1"/>
        <v>1.0092165898617511</v>
      </c>
      <c r="H18" s="3">
        <v>11</v>
      </c>
      <c r="I18" s="3">
        <v>438</v>
      </c>
      <c r="J18" s="63">
        <f t="shared" si="2"/>
        <v>0.97488584474885842</v>
      </c>
      <c r="K18" s="3">
        <v>0</v>
      </c>
      <c r="L18" s="63">
        <f t="shared" si="3"/>
        <v>0</v>
      </c>
      <c r="M18" s="3">
        <v>123</v>
      </c>
      <c r="N18" s="3">
        <v>438</v>
      </c>
      <c r="O18" s="67">
        <f t="shared" si="12"/>
        <v>0.28082191780821919</v>
      </c>
      <c r="P18" s="3">
        <v>1</v>
      </c>
      <c r="Q18" s="63">
        <f t="shared" si="4"/>
        <v>0.99771689497716898</v>
      </c>
      <c r="R18" s="65">
        <v>27.99</v>
      </c>
      <c r="S18" s="69">
        <v>0.62</v>
      </c>
      <c r="T18" s="74">
        <v>0.78</v>
      </c>
      <c r="U18" s="17">
        <v>0</v>
      </c>
      <c r="V18" s="23">
        <v>13</v>
      </c>
      <c r="W18" s="63">
        <f t="shared" si="5"/>
        <v>1</v>
      </c>
      <c r="X18" s="17">
        <v>433</v>
      </c>
      <c r="Y18" s="3">
        <v>438</v>
      </c>
      <c r="Z18" s="63">
        <f t="shared" si="13"/>
        <v>0.98858447488584478</v>
      </c>
      <c r="AA18" s="32">
        <v>190</v>
      </c>
      <c r="AB18" s="63">
        <f t="shared" si="14"/>
        <v>0.43378995433789952</v>
      </c>
      <c r="AC18" s="17">
        <v>177</v>
      </c>
      <c r="AD18" s="63">
        <f t="shared" si="15"/>
        <v>0.4041095890410959</v>
      </c>
      <c r="AE18" s="30"/>
      <c r="AF18" s="30"/>
      <c r="AG18" s="30"/>
      <c r="AH18" s="30"/>
      <c r="AI18" s="30"/>
      <c r="AJ18" s="30"/>
      <c r="AK18" s="30"/>
      <c r="AL18" s="3">
        <v>438</v>
      </c>
      <c r="AM18" s="23">
        <v>129</v>
      </c>
      <c r="AN18" s="63">
        <f t="shared" si="6"/>
        <v>0.29452054794520549</v>
      </c>
      <c r="AO18" s="23">
        <f t="shared" si="7"/>
        <v>427</v>
      </c>
      <c r="AP18" s="23">
        <v>0</v>
      </c>
      <c r="AQ18" s="63">
        <f t="shared" si="8"/>
        <v>1</v>
      </c>
      <c r="AR18" s="46">
        <v>200</v>
      </c>
      <c r="AS18" s="3">
        <v>438</v>
      </c>
      <c r="AT18" s="16">
        <f t="shared" si="9"/>
        <v>0.45662100456621002</v>
      </c>
      <c r="AU18" s="37"/>
      <c r="AV18" s="46">
        <v>203</v>
      </c>
      <c r="AW18" s="24"/>
      <c r="AX18" s="24"/>
      <c r="AY18" s="24"/>
      <c r="AZ18" s="24"/>
      <c r="BA18" s="24"/>
      <c r="BB18" s="46">
        <v>201</v>
      </c>
      <c r="BC18" s="16">
        <f t="shared" si="10"/>
        <v>0.99014778325123154</v>
      </c>
      <c r="BD18" s="46">
        <v>211</v>
      </c>
      <c r="BE18" s="23">
        <v>213</v>
      </c>
      <c r="BF18" s="40">
        <f t="shared" si="11"/>
        <v>0.99061032863849763</v>
      </c>
      <c r="BG18" s="46">
        <v>236</v>
      </c>
      <c r="BH18" s="46">
        <v>438</v>
      </c>
      <c r="BI18" s="16">
        <f t="shared" si="16"/>
        <v>0.53881278538812782</v>
      </c>
    </row>
    <row r="19" spans="1:61" s="5" customFormat="1" ht="18" customHeight="1" x14ac:dyDescent="0.15">
      <c r="A19" s="11" t="s">
        <v>85</v>
      </c>
      <c r="B19" s="1" t="s">
        <v>49</v>
      </c>
      <c r="C19" s="3">
        <v>423</v>
      </c>
      <c r="D19" s="3">
        <v>427</v>
      </c>
      <c r="E19" s="3">
        <v>443</v>
      </c>
      <c r="F19" s="12">
        <f t="shared" si="0"/>
        <v>0.95485327313769752</v>
      </c>
      <c r="G19" s="12">
        <f t="shared" si="1"/>
        <v>0.99063231850117095</v>
      </c>
      <c r="H19" s="3">
        <v>8</v>
      </c>
      <c r="I19" s="3">
        <v>423</v>
      </c>
      <c r="J19" s="63">
        <f t="shared" si="2"/>
        <v>0.98108747044917255</v>
      </c>
      <c r="K19" s="3">
        <v>0</v>
      </c>
      <c r="L19" s="63">
        <f t="shared" si="3"/>
        <v>0</v>
      </c>
      <c r="M19" s="3">
        <v>138</v>
      </c>
      <c r="N19" s="3">
        <v>423</v>
      </c>
      <c r="O19" s="63">
        <f t="shared" si="12"/>
        <v>0.32624113475177308</v>
      </c>
      <c r="P19" s="3">
        <v>0</v>
      </c>
      <c r="Q19" s="63">
        <f t="shared" si="4"/>
        <v>1</v>
      </c>
      <c r="R19" s="65">
        <v>26.33</v>
      </c>
      <c r="S19" s="69">
        <v>0.68</v>
      </c>
      <c r="T19" s="74">
        <v>0.75</v>
      </c>
      <c r="U19" s="17">
        <v>0</v>
      </c>
      <c r="V19" s="23">
        <v>20</v>
      </c>
      <c r="W19" s="63">
        <f t="shared" si="5"/>
        <v>1</v>
      </c>
      <c r="X19" s="24">
        <v>421</v>
      </c>
      <c r="Y19" s="3">
        <v>423</v>
      </c>
      <c r="Z19" s="63">
        <f t="shared" si="13"/>
        <v>0.99527186761229314</v>
      </c>
      <c r="AA19" s="31">
        <v>180</v>
      </c>
      <c r="AB19" s="63">
        <f t="shared" si="14"/>
        <v>0.42553191489361702</v>
      </c>
      <c r="AC19" s="17">
        <v>140</v>
      </c>
      <c r="AD19" s="63">
        <f t="shared" si="15"/>
        <v>0.33096926713947988</v>
      </c>
      <c r="AE19" s="30"/>
      <c r="AF19" s="30"/>
      <c r="AG19" s="30"/>
      <c r="AH19" s="30"/>
      <c r="AI19" s="30"/>
      <c r="AJ19" s="30"/>
      <c r="AK19" s="30"/>
      <c r="AL19" s="3">
        <v>423</v>
      </c>
      <c r="AM19" s="23">
        <v>127</v>
      </c>
      <c r="AN19" s="63">
        <f t="shared" si="6"/>
        <v>0.30023640661938533</v>
      </c>
      <c r="AO19" s="23">
        <f t="shared" si="7"/>
        <v>415</v>
      </c>
      <c r="AP19" s="23">
        <v>0</v>
      </c>
      <c r="AQ19" s="63">
        <f t="shared" si="8"/>
        <v>1</v>
      </c>
      <c r="AR19" s="46">
        <v>199</v>
      </c>
      <c r="AS19" s="3">
        <v>423</v>
      </c>
      <c r="AT19" s="16">
        <f t="shared" si="9"/>
        <v>0.47044917257683216</v>
      </c>
      <c r="AU19" s="37"/>
      <c r="AV19" s="46">
        <v>242</v>
      </c>
      <c r="AW19" s="24"/>
      <c r="AX19" s="24"/>
      <c r="AY19" s="24"/>
      <c r="AZ19" s="24"/>
      <c r="BA19" s="24"/>
      <c r="BB19" s="46">
        <v>236</v>
      </c>
      <c r="BC19" s="16">
        <f t="shared" si="10"/>
        <v>0.97520661157024791</v>
      </c>
      <c r="BD19" s="46">
        <v>207</v>
      </c>
      <c r="BE19" s="23">
        <v>221</v>
      </c>
      <c r="BF19" s="40">
        <f t="shared" si="11"/>
        <v>0.93665158371040724</v>
      </c>
      <c r="BG19" s="46">
        <v>181</v>
      </c>
      <c r="BH19" s="46">
        <v>425</v>
      </c>
      <c r="BI19" s="16">
        <f t="shared" si="16"/>
        <v>0.42588235294117649</v>
      </c>
    </row>
    <row r="20" spans="1:61" s="5" customFormat="1" ht="17.25" customHeight="1" x14ac:dyDescent="0.15">
      <c r="A20" s="11" t="s">
        <v>86</v>
      </c>
      <c r="B20" s="1" t="s">
        <v>51</v>
      </c>
      <c r="C20" s="3">
        <v>225</v>
      </c>
      <c r="D20" s="3">
        <v>212</v>
      </c>
      <c r="E20" s="3">
        <v>233</v>
      </c>
      <c r="F20" s="12">
        <f t="shared" si="0"/>
        <v>0.96566523605150212</v>
      </c>
      <c r="G20" s="12">
        <f t="shared" si="1"/>
        <v>1.0613207547169812</v>
      </c>
      <c r="H20" s="3">
        <v>24</v>
      </c>
      <c r="I20" s="3">
        <v>225</v>
      </c>
      <c r="J20" s="71">
        <f t="shared" si="2"/>
        <v>0.89333333333333331</v>
      </c>
      <c r="K20" s="3">
        <v>1</v>
      </c>
      <c r="L20" s="63">
        <f t="shared" si="3"/>
        <v>4.4444444444444444E-3</v>
      </c>
      <c r="M20" s="3">
        <v>44</v>
      </c>
      <c r="N20" s="3">
        <v>225</v>
      </c>
      <c r="O20" s="68">
        <f t="shared" si="12"/>
        <v>0.19555555555555557</v>
      </c>
      <c r="P20" s="3">
        <v>11</v>
      </c>
      <c r="Q20" s="71">
        <f t="shared" si="4"/>
        <v>0.95111111111111113</v>
      </c>
      <c r="R20" s="69">
        <v>52.7</v>
      </c>
      <c r="S20" s="73">
        <v>0.71</v>
      </c>
      <c r="T20" s="69">
        <v>0.55000000000000004</v>
      </c>
      <c r="U20" s="3">
        <v>0</v>
      </c>
      <c r="V20" s="23">
        <v>8</v>
      </c>
      <c r="W20" s="63">
        <f t="shared" si="5"/>
        <v>1</v>
      </c>
      <c r="X20" s="24">
        <v>175</v>
      </c>
      <c r="Y20" s="3">
        <v>225</v>
      </c>
      <c r="Z20" s="68">
        <f t="shared" si="13"/>
        <v>0.77777777777777779</v>
      </c>
      <c r="AA20" s="31">
        <v>40</v>
      </c>
      <c r="AB20" s="68">
        <f t="shared" si="14"/>
        <v>0.17777777777777778</v>
      </c>
      <c r="AC20" s="17">
        <v>60</v>
      </c>
      <c r="AD20" s="63">
        <f t="shared" si="15"/>
        <v>0.26666666666666666</v>
      </c>
      <c r="AE20" s="30"/>
      <c r="AF20" s="30"/>
      <c r="AG20" s="30"/>
      <c r="AH20" s="30"/>
      <c r="AI20" s="30"/>
      <c r="AJ20" s="30"/>
      <c r="AK20" s="30"/>
      <c r="AL20" s="3">
        <v>225</v>
      </c>
      <c r="AM20" s="23">
        <v>48</v>
      </c>
      <c r="AN20" s="63">
        <f t="shared" si="6"/>
        <v>0.21333333333333335</v>
      </c>
      <c r="AO20" s="23">
        <f t="shared" si="7"/>
        <v>201</v>
      </c>
      <c r="AP20" s="23">
        <v>0</v>
      </c>
      <c r="AQ20" s="63">
        <f t="shared" si="8"/>
        <v>1</v>
      </c>
      <c r="AR20" s="46">
        <v>104</v>
      </c>
      <c r="AS20" s="3">
        <v>225</v>
      </c>
      <c r="AT20" s="16">
        <f t="shared" si="9"/>
        <v>0.4622222222222222</v>
      </c>
      <c r="AU20" s="37"/>
      <c r="AV20" s="46">
        <v>133</v>
      </c>
      <c r="AW20" s="24"/>
      <c r="AX20" s="24"/>
      <c r="AY20" s="24"/>
      <c r="AZ20" s="24"/>
      <c r="BA20" s="24"/>
      <c r="BB20" s="46">
        <v>133</v>
      </c>
      <c r="BC20" s="16">
        <f t="shared" si="10"/>
        <v>1</v>
      </c>
      <c r="BD20" s="46">
        <v>70</v>
      </c>
      <c r="BE20" s="23">
        <v>132</v>
      </c>
      <c r="BF20" s="40">
        <f t="shared" si="11"/>
        <v>0.53030303030303028</v>
      </c>
      <c r="BG20" s="46">
        <v>68</v>
      </c>
      <c r="BH20" s="46">
        <v>225</v>
      </c>
      <c r="BI20" s="16">
        <f t="shared" si="16"/>
        <v>0.30222222222222223</v>
      </c>
    </row>
    <row r="21" spans="1:61" s="5" customFormat="1" ht="18" customHeight="1" x14ac:dyDescent="0.15">
      <c r="A21" s="11" t="s">
        <v>66</v>
      </c>
      <c r="B21" s="1" t="s">
        <v>52</v>
      </c>
      <c r="C21" s="3">
        <v>223</v>
      </c>
      <c r="D21" s="3">
        <v>213</v>
      </c>
      <c r="E21" s="3">
        <v>231</v>
      </c>
      <c r="F21" s="12">
        <f t="shared" si="0"/>
        <v>0.96536796536796532</v>
      </c>
      <c r="G21" s="12">
        <f t="shared" si="1"/>
        <v>1.0469483568075117</v>
      </c>
      <c r="H21" s="3">
        <v>28</v>
      </c>
      <c r="I21" s="3">
        <v>223</v>
      </c>
      <c r="J21" s="68">
        <f t="shared" si="2"/>
        <v>0.87443946188340804</v>
      </c>
      <c r="K21" s="3">
        <v>8</v>
      </c>
      <c r="L21" s="68">
        <f t="shared" si="3"/>
        <v>3.5874439461883408E-2</v>
      </c>
      <c r="M21" s="3">
        <v>31</v>
      </c>
      <c r="N21" s="3">
        <v>223</v>
      </c>
      <c r="O21" s="68">
        <f t="shared" si="12"/>
        <v>0.13901345291479822</v>
      </c>
      <c r="P21" s="3">
        <v>8</v>
      </c>
      <c r="Q21" s="67">
        <f t="shared" si="4"/>
        <v>0.9641255605381166</v>
      </c>
      <c r="R21" s="69">
        <v>45.34</v>
      </c>
      <c r="S21" s="73">
        <v>0.71</v>
      </c>
      <c r="T21" s="73">
        <v>0.69</v>
      </c>
      <c r="U21" s="17">
        <v>0</v>
      </c>
      <c r="V21" s="23">
        <v>8</v>
      </c>
      <c r="W21" s="63">
        <f t="shared" si="5"/>
        <v>1</v>
      </c>
      <c r="X21" s="24">
        <v>180</v>
      </c>
      <c r="Y21" s="3">
        <v>223</v>
      </c>
      <c r="Z21" s="68">
        <f t="shared" si="13"/>
        <v>0.80717488789237668</v>
      </c>
      <c r="AA21" s="31">
        <v>30</v>
      </c>
      <c r="AB21" s="68">
        <f t="shared" si="14"/>
        <v>0.13452914798206278</v>
      </c>
      <c r="AC21" s="33">
        <v>69</v>
      </c>
      <c r="AD21" s="63">
        <f t="shared" si="15"/>
        <v>0.3094170403587444</v>
      </c>
      <c r="AE21" s="30"/>
      <c r="AF21" s="34"/>
      <c r="AG21" s="34"/>
      <c r="AH21" s="34"/>
      <c r="AI21" s="34"/>
      <c r="AJ21" s="34"/>
      <c r="AK21" s="34"/>
      <c r="AL21" s="3">
        <v>223</v>
      </c>
      <c r="AM21" s="23">
        <v>44</v>
      </c>
      <c r="AN21" s="63">
        <f t="shared" si="6"/>
        <v>0.19730941704035873</v>
      </c>
      <c r="AO21" s="23">
        <f t="shared" si="7"/>
        <v>195</v>
      </c>
      <c r="AP21" s="23">
        <v>0</v>
      </c>
      <c r="AQ21" s="63">
        <f t="shared" si="8"/>
        <v>1</v>
      </c>
      <c r="AR21" s="46">
        <v>104</v>
      </c>
      <c r="AS21" s="3">
        <v>223</v>
      </c>
      <c r="AT21" s="16">
        <f t="shared" si="9"/>
        <v>0.46636771300448432</v>
      </c>
      <c r="AU21" s="37"/>
      <c r="AV21" s="46">
        <v>155</v>
      </c>
      <c r="AW21" s="24"/>
      <c r="AX21" s="24"/>
      <c r="AY21" s="24"/>
      <c r="AZ21" s="24"/>
      <c r="BA21" s="24"/>
      <c r="BB21" s="46">
        <v>154</v>
      </c>
      <c r="BC21" s="16">
        <f t="shared" si="10"/>
        <v>0.99354838709677418</v>
      </c>
      <c r="BD21" s="46">
        <v>59</v>
      </c>
      <c r="BE21" s="23">
        <v>148</v>
      </c>
      <c r="BF21" s="40">
        <f t="shared" si="11"/>
        <v>0.39864864864864863</v>
      </c>
      <c r="BG21" s="46">
        <v>125</v>
      </c>
      <c r="BH21" s="46">
        <v>223</v>
      </c>
      <c r="BI21" s="16">
        <f t="shared" si="16"/>
        <v>0.5605381165919282</v>
      </c>
    </row>
    <row r="22" spans="1:61" s="5" customFormat="1" ht="18" customHeight="1" x14ac:dyDescent="0.15">
      <c r="A22" s="11" t="s">
        <v>67</v>
      </c>
      <c r="B22" s="1" t="s">
        <v>53</v>
      </c>
      <c r="C22" s="3">
        <v>169</v>
      </c>
      <c r="D22" s="3">
        <v>174</v>
      </c>
      <c r="E22" s="3">
        <v>178</v>
      </c>
      <c r="F22" s="12">
        <f t="shared" si="0"/>
        <v>0.949438202247191</v>
      </c>
      <c r="G22" s="12">
        <f t="shared" si="1"/>
        <v>0.97126436781609193</v>
      </c>
      <c r="H22" s="3">
        <v>8</v>
      </c>
      <c r="I22" s="3">
        <v>36</v>
      </c>
      <c r="J22" s="68">
        <f t="shared" si="2"/>
        <v>0.77777777777777779</v>
      </c>
      <c r="K22" s="3">
        <v>0</v>
      </c>
      <c r="L22" s="63">
        <f t="shared" si="3"/>
        <v>0</v>
      </c>
      <c r="M22" s="3" t="s">
        <v>140</v>
      </c>
      <c r="N22" s="3">
        <v>6</v>
      </c>
      <c r="O22" s="16" t="s">
        <v>141</v>
      </c>
      <c r="P22" s="3">
        <v>2</v>
      </c>
      <c r="Q22" s="63">
        <f t="shared" si="4"/>
        <v>0.98816568047337283</v>
      </c>
      <c r="R22" s="74">
        <v>35.78</v>
      </c>
      <c r="S22" s="69">
        <v>0.23</v>
      </c>
      <c r="T22" s="69">
        <v>0.52</v>
      </c>
      <c r="U22" s="17">
        <v>1</v>
      </c>
      <c r="V22" s="23">
        <v>9</v>
      </c>
      <c r="W22" s="68">
        <f t="shared" si="5"/>
        <v>0.88888888888888884</v>
      </c>
      <c r="X22" s="17" t="s">
        <v>140</v>
      </c>
      <c r="Y22" s="3">
        <v>1</v>
      </c>
      <c r="Z22" s="16" t="s">
        <v>140</v>
      </c>
      <c r="AA22" s="31" t="s">
        <v>140</v>
      </c>
      <c r="AB22" s="16" t="s">
        <v>141</v>
      </c>
      <c r="AC22" s="33">
        <v>9</v>
      </c>
      <c r="AD22" s="16" t="s">
        <v>140</v>
      </c>
      <c r="AE22" s="30"/>
      <c r="AF22" s="34"/>
      <c r="AG22" s="34"/>
      <c r="AH22" s="34"/>
      <c r="AI22" s="34"/>
      <c r="AJ22" s="34"/>
      <c r="AK22" s="34"/>
      <c r="AL22" s="3">
        <v>42</v>
      </c>
      <c r="AM22" s="23" t="s">
        <v>140</v>
      </c>
      <c r="AN22" s="16" t="s">
        <v>141</v>
      </c>
      <c r="AO22" s="23">
        <f t="shared" si="7"/>
        <v>28</v>
      </c>
      <c r="AP22" s="23">
        <v>1</v>
      </c>
      <c r="AQ22" s="68">
        <f t="shared" si="8"/>
        <v>0.9642857142857143</v>
      </c>
      <c r="AR22" s="46">
        <v>6</v>
      </c>
      <c r="AS22" s="3">
        <v>42</v>
      </c>
      <c r="AT22" s="16">
        <f t="shared" si="9"/>
        <v>0.14285714285714285</v>
      </c>
      <c r="AU22" s="37"/>
      <c r="AV22" s="46">
        <v>33</v>
      </c>
      <c r="AW22" s="24"/>
      <c r="AX22" s="24"/>
      <c r="AY22" s="24"/>
      <c r="AZ22" s="24"/>
      <c r="BA22" s="24"/>
      <c r="BB22" s="46">
        <v>33</v>
      </c>
      <c r="BC22" s="16">
        <f t="shared" si="10"/>
        <v>1</v>
      </c>
      <c r="BD22" s="46">
        <v>35</v>
      </c>
      <c r="BE22" s="23">
        <v>37</v>
      </c>
      <c r="BF22" s="40">
        <f t="shared" si="11"/>
        <v>0.94594594594594594</v>
      </c>
      <c r="BG22" s="46" t="s">
        <v>143</v>
      </c>
      <c r="BH22" s="46">
        <v>169</v>
      </c>
      <c r="BI22" s="16" t="s">
        <v>145</v>
      </c>
    </row>
    <row r="23" spans="1:61" s="5" customFormat="1" ht="18" customHeight="1" x14ac:dyDescent="0.15">
      <c r="A23" s="11" t="s">
        <v>68</v>
      </c>
      <c r="B23" s="1" t="s">
        <v>54</v>
      </c>
      <c r="C23" s="3">
        <v>168</v>
      </c>
      <c r="D23" s="3">
        <v>173</v>
      </c>
      <c r="E23" s="3">
        <v>173</v>
      </c>
      <c r="F23" s="12">
        <f t="shared" si="0"/>
        <v>0.97109826589595372</v>
      </c>
      <c r="G23" s="12">
        <f t="shared" si="1"/>
        <v>0.97109826589595372</v>
      </c>
      <c r="H23" s="3">
        <v>3</v>
      </c>
      <c r="I23" s="3">
        <v>111</v>
      </c>
      <c r="J23" s="63">
        <f t="shared" si="2"/>
        <v>0.97297297297297303</v>
      </c>
      <c r="K23" s="3">
        <v>0</v>
      </c>
      <c r="L23" s="63">
        <f t="shared" si="3"/>
        <v>0</v>
      </c>
      <c r="M23" s="3">
        <v>17</v>
      </c>
      <c r="N23" s="3">
        <v>94</v>
      </c>
      <c r="O23" s="16" t="s">
        <v>140</v>
      </c>
      <c r="P23" s="3">
        <v>0</v>
      </c>
      <c r="Q23" s="63">
        <f t="shared" si="4"/>
        <v>1</v>
      </c>
      <c r="R23" s="65">
        <v>32.65</v>
      </c>
      <c r="S23" s="69">
        <v>0.38</v>
      </c>
      <c r="T23" s="69">
        <v>0.45</v>
      </c>
      <c r="U23" s="17">
        <v>0</v>
      </c>
      <c r="V23" s="23">
        <v>5</v>
      </c>
      <c r="W23" s="63">
        <f t="shared" si="5"/>
        <v>1</v>
      </c>
      <c r="X23" s="17">
        <v>92</v>
      </c>
      <c r="Y23" s="3">
        <v>93</v>
      </c>
      <c r="Z23" s="16" t="s">
        <v>140</v>
      </c>
      <c r="AA23" s="31">
        <v>12</v>
      </c>
      <c r="AB23" s="16" t="s">
        <v>140</v>
      </c>
      <c r="AC23" s="33">
        <v>30</v>
      </c>
      <c r="AD23" s="16" t="s">
        <v>140</v>
      </c>
      <c r="AE23" s="30"/>
      <c r="AF23" s="34"/>
      <c r="AG23" s="34"/>
      <c r="AH23" s="34"/>
      <c r="AI23" s="34"/>
      <c r="AJ23" s="34"/>
      <c r="AK23" s="34"/>
      <c r="AL23" s="3">
        <v>112</v>
      </c>
      <c r="AM23" s="23" t="s">
        <v>140</v>
      </c>
      <c r="AN23" s="16" t="s">
        <v>141</v>
      </c>
      <c r="AO23" s="23">
        <f t="shared" si="7"/>
        <v>108</v>
      </c>
      <c r="AP23" s="23">
        <v>0</v>
      </c>
      <c r="AQ23" s="63">
        <f t="shared" si="8"/>
        <v>1</v>
      </c>
      <c r="AR23" s="46">
        <v>35</v>
      </c>
      <c r="AS23" s="3">
        <v>112</v>
      </c>
      <c r="AT23" s="16">
        <f t="shared" si="9"/>
        <v>0.3125</v>
      </c>
      <c r="AU23" s="37"/>
      <c r="AV23" s="46">
        <v>146</v>
      </c>
      <c r="AW23" s="24"/>
      <c r="AX23" s="24"/>
      <c r="AY23" s="24"/>
      <c r="AZ23" s="24"/>
      <c r="BA23" s="24"/>
      <c r="BB23" s="46">
        <v>142</v>
      </c>
      <c r="BC23" s="16">
        <f t="shared" si="10"/>
        <v>0.9726027397260274</v>
      </c>
      <c r="BD23" s="46">
        <v>21</v>
      </c>
      <c r="BE23" s="23">
        <v>58</v>
      </c>
      <c r="BF23" s="40">
        <f t="shared" si="11"/>
        <v>0.36206896551724138</v>
      </c>
      <c r="BG23" s="46">
        <v>37</v>
      </c>
      <c r="BH23" s="46">
        <v>168</v>
      </c>
      <c r="BI23" s="16" t="s">
        <v>144</v>
      </c>
    </row>
    <row r="24" spans="1:61" s="5" customFormat="1" ht="18" customHeight="1" x14ac:dyDescent="0.15">
      <c r="A24" s="11" t="s">
        <v>69</v>
      </c>
      <c r="B24" s="1" t="s">
        <v>55</v>
      </c>
      <c r="C24" s="3">
        <v>61</v>
      </c>
      <c r="D24" s="3">
        <v>53</v>
      </c>
      <c r="E24" s="3">
        <v>61</v>
      </c>
      <c r="F24" s="12">
        <f t="shared" si="0"/>
        <v>1</v>
      </c>
      <c r="G24" s="12">
        <f t="shared" si="1"/>
        <v>1.1509433962264151</v>
      </c>
      <c r="H24" s="3">
        <v>2</v>
      </c>
      <c r="I24" s="3">
        <v>12</v>
      </c>
      <c r="J24" s="68">
        <f t="shared" si="2"/>
        <v>0.83333333333333337</v>
      </c>
      <c r="K24" s="3">
        <v>0</v>
      </c>
      <c r="L24" s="63">
        <f t="shared" si="3"/>
        <v>0</v>
      </c>
      <c r="M24" s="3">
        <v>1</v>
      </c>
      <c r="N24" s="3">
        <v>4</v>
      </c>
      <c r="O24" s="16" t="s">
        <v>140</v>
      </c>
      <c r="P24" s="3">
        <v>7</v>
      </c>
      <c r="Q24" s="68">
        <f t="shared" si="4"/>
        <v>0.88524590163934425</v>
      </c>
      <c r="R24" s="69">
        <v>44.37</v>
      </c>
      <c r="S24" s="69">
        <v>0.01</v>
      </c>
      <c r="T24" s="69">
        <v>0.01</v>
      </c>
      <c r="U24" s="17">
        <v>0</v>
      </c>
      <c r="V24" s="23">
        <v>0</v>
      </c>
      <c r="W24" s="63">
        <v>1</v>
      </c>
      <c r="X24" s="17" t="s">
        <v>140</v>
      </c>
      <c r="Y24" s="3">
        <v>2</v>
      </c>
      <c r="Z24" s="60" t="s">
        <v>140</v>
      </c>
      <c r="AA24" s="31" t="s">
        <v>140</v>
      </c>
      <c r="AB24" s="16" t="s">
        <v>141</v>
      </c>
      <c r="AC24" s="33">
        <v>5</v>
      </c>
      <c r="AD24" s="16" t="s">
        <v>140</v>
      </c>
      <c r="AE24" s="30"/>
      <c r="AF24" s="34"/>
      <c r="AG24" s="34"/>
      <c r="AH24" s="34"/>
      <c r="AI24" s="34"/>
      <c r="AJ24" s="34"/>
      <c r="AK24" s="34"/>
      <c r="AL24" s="3">
        <v>14</v>
      </c>
      <c r="AM24" s="23" t="s">
        <v>140</v>
      </c>
      <c r="AN24" s="16" t="s">
        <v>141</v>
      </c>
      <c r="AO24" s="23">
        <f t="shared" si="7"/>
        <v>10</v>
      </c>
      <c r="AP24" s="23">
        <v>0</v>
      </c>
      <c r="AQ24" s="63">
        <f t="shared" si="8"/>
        <v>1</v>
      </c>
      <c r="AR24" s="46">
        <v>3</v>
      </c>
      <c r="AS24" s="3">
        <v>14</v>
      </c>
      <c r="AT24" s="16">
        <f t="shared" si="9"/>
        <v>0.21428571428571427</v>
      </c>
      <c r="AU24" s="37"/>
      <c r="AV24" s="46">
        <v>21</v>
      </c>
      <c r="AW24" s="24"/>
      <c r="AX24" s="24"/>
      <c r="AY24" s="24"/>
      <c r="AZ24" s="24"/>
      <c r="BA24" s="24"/>
      <c r="BB24" s="46">
        <v>21</v>
      </c>
      <c r="BC24" s="16">
        <f t="shared" si="10"/>
        <v>1</v>
      </c>
      <c r="BD24" s="46">
        <v>4</v>
      </c>
      <c r="BE24" s="23">
        <v>8</v>
      </c>
      <c r="BF24" s="40">
        <f t="shared" si="11"/>
        <v>0.5</v>
      </c>
      <c r="BG24" s="46" t="s">
        <v>143</v>
      </c>
      <c r="BH24" s="46">
        <v>61</v>
      </c>
      <c r="BI24" s="16" t="s">
        <v>145</v>
      </c>
    </row>
    <row r="25" spans="1:61" s="5" customFormat="1" ht="18" customHeight="1" x14ac:dyDescent="0.15">
      <c r="A25" s="11" t="s">
        <v>70</v>
      </c>
      <c r="B25" s="1" t="s">
        <v>56</v>
      </c>
      <c r="C25" s="3">
        <v>110</v>
      </c>
      <c r="D25" s="3">
        <v>107</v>
      </c>
      <c r="E25" s="3">
        <v>111</v>
      </c>
      <c r="F25" s="12">
        <f t="shared" si="0"/>
        <v>0.99099099099099097</v>
      </c>
      <c r="G25" s="12">
        <f t="shared" si="1"/>
        <v>1.02803738317757</v>
      </c>
      <c r="H25" s="3">
        <v>9</v>
      </c>
      <c r="I25" s="3">
        <v>110</v>
      </c>
      <c r="J25" s="67">
        <f t="shared" si="2"/>
        <v>0.91818181818181821</v>
      </c>
      <c r="K25" s="3">
        <v>2</v>
      </c>
      <c r="L25" s="71">
        <f t="shared" si="3"/>
        <v>1.8181818181818181E-2</v>
      </c>
      <c r="M25" s="3">
        <v>30</v>
      </c>
      <c r="N25" s="3">
        <v>110</v>
      </c>
      <c r="O25" s="67">
        <f t="shared" si="12"/>
        <v>0.27272727272727271</v>
      </c>
      <c r="P25" s="3">
        <v>0</v>
      </c>
      <c r="Q25" s="63">
        <f t="shared" si="4"/>
        <v>1</v>
      </c>
      <c r="R25" s="65">
        <v>30.38</v>
      </c>
      <c r="S25" s="69">
        <v>0.68</v>
      </c>
      <c r="T25" s="73">
        <v>0.64</v>
      </c>
      <c r="U25" s="17">
        <v>0</v>
      </c>
      <c r="V25" s="23">
        <v>1</v>
      </c>
      <c r="W25" s="63">
        <f t="shared" si="5"/>
        <v>1</v>
      </c>
      <c r="X25" s="17">
        <v>99</v>
      </c>
      <c r="Y25" s="3">
        <v>110</v>
      </c>
      <c r="Z25" s="71">
        <f t="shared" si="13"/>
        <v>0.9</v>
      </c>
      <c r="AA25" s="31">
        <v>36</v>
      </c>
      <c r="AB25" s="67">
        <f t="shared" si="14"/>
        <v>0.32727272727272727</v>
      </c>
      <c r="AC25" s="17">
        <v>32</v>
      </c>
      <c r="AD25" s="63">
        <f t="shared" si="15"/>
        <v>0.29090909090909089</v>
      </c>
      <c r="AE25" s="30"/>
      <c r="AF25" s="30"/>
      <c r="AG25" s="30"/>
      <c r="AH25" s="30"/>
      <c r="AI25" s="30"/>
      <c r="AJ25" s="30"/>
      <c r="AK25" s="30"/>
      <c r="AL25" s="3">
        <v>110</v>
      </c>
      <c r="AM25" s="23">
        <v>27</v>
      </c>
      <c r="AN25" s="63">
        <f t="shared" si="6"/>
        <v>0.24545454545454545</v>
      </c>
      <c r="AO25" s="23">
        <f t="shared" si="7"/>
        <v>101</v>
      </c>
      <c r="AP25" s="23">
        <v>0</v>
      </c>
      <c r="AQ25" s="63">
        <f t="shared" si="8"/>
        <v>1</v>
      </c>
      <c r="AR25" s="46">
        <v>74</v>
      </c>
      <c r="AS25" s="3">
        <v>110</v>
      </c>
      <c r="AT25" s="16">
        <f t="shared" si="9"/>
        <v>0.67272727272727273</v>
      </c>
      <c r="AU25" s="37"/>
      <c r="AV25" s="46">
        <v>71</v>
      </c>
      <c r="AW25" s="24"/>
      <c r="AX25" s="24"/>
      <c r="AY25" s="24"/>
      <c r="AZ25" s="24"/>
      <c r="BA25" s="24"/>
      <c r="BB25" s="46">
        <v>70</v>
      </c>
      <c r="BC25" s="16">
        <f t="shared" si="10"/>
        <v>0.9859154929577465</v>
      </c>
      <c r="BD25" s="46">
        <v>30</v>
      </c>
      <c r="BE25" s="23">
        <v>76</v>
      </c>
      <c r="BF25" s="40">
        <f t="shared" si="11"/>
        <v>0.39473684210526316</v>
      </c>
      <c r="BG25" s="46">
        <v>71</v>
      </c>
      <c r="BH25" s="46">
        <v>110</v>
      </c>
      <c r="BI25" s="16">
        <f t="shared" si="16"/>
        <v>0.6454545454545455</v>
      </c>
    </row>
    <row r="26" spans="1:61" s="5" customFormat="1" ht="18" customHeight="1" x14ac:dyDescent="0.15">
      <c r="A26" s="11" t="s">
        <v>71</v>
      </c>
      <c r="B26" s="1" t="s">
        <v>57</v>
      </c>
      <c r="C26" s="3">
        <v>105</v>
      </c>
      <c r="D26" s="3">
        <v>97</v>
      </c>
      <c r="E26" s="3">
        <v>105</v>
      </c>
      <c r="F26" s="12">
        <f t="shared" si="0"/>
        <v>1</v>
      </c>
      <c r="G26" s="12">
        <f t="shared" si="1"/>
        <v>1.0824742268041236</v>
      </c>
      <c r="H26" s="3">
        <v>2</v>
      </c>
      <c r="I26" s="3">
        <v>100</v>
      </c>
      <c r="J26" s="63">
        <f t="shared" si="2"/>
        <v>0.98</v>
      </c>
      <c r="K26" s="3">
        <v>1</v>
      </c>
      <c r="L26" s="63">
        <f t="shared" si="3"/>
        <v>0.01</v>
      </c>
      <c r="M26" s="3">
        <v>70</v>
      </c>
      <c r="N26" s="3">
        <v>98</v>
      </c>
      <c r="O26" s="63">
        <f t="shared" si="12"/>
        <v>0.7142857142857143</v>
      </c>
      <c r="P26" s="3">
        <v>1</v>
      </c>
      <c r="Q26" s="63">
        <f t="shared" si="4"/>
        <v>0.99047619047619051</v>
      </c>
      <c r="R26" s="65">
        <v>18.690000000000001</v>
      </c>
      <c r="S26" s="69">
        <v>0.46</v>
      </c>
      <c r="T26" s="69">
        <v>0.53</v>
      </c>
      <c r="U26" s="17">
        <v>0</v>
      </c>
      <c r="V26" s="23">
        <v>0</v>
      </c>
      <c r="W26" s="63">
        <v>1</v>
      </c>
      <c r="X26" s="24">
        <v>96</v>
      </c>
      <c r="Y26" s="3">
        <v>98</v>
      </c>
      <c r="Z26" s="63">
        <f t="shared" si="13"/>
        <v>0.97959183673469385</v>
      </c>
      <c r="AA26" s="29">
        <v>32</v>
      </c>
      <c r="AB26" s="67">
        <f t="shared" si="14"/>
        <v>0.32653061224489793</v>
      </c>
      <c r="AC26" s="17">
        <v>14</v>
      </c>
      <c r="AD26" s="68">
        <f t="shared" si="15"/>
        <v>0.14000000000000001</v>
      </c>
      <c r="AE26" s="30"/>
      <c r="AF26" s="30"/>
      <c r="AG26" s="30"/>
      <c r="AH26" s="76"/>
      <c r="AI26" s="76"/>
      <c r="AJ26" s="76"/>
      <c r="AK26" s="76"/>
      <c r="AL26" s="3">
        <v>100</v>
      </c>
      <c r="AM26" s="23">
        <v>19</v>
      </c>
      <c r="AN26" s="63">
        <f t="shared" si="6"/>
        <v>0.19</v>
      </c>
      <c r="AO26" s="23">
        <f t="shared" si="7"/>
        <v>98</v>
      </c>
      <c r="AP26" s="23">
        <v>0</v>
      </c>
      <c r="AQ26" s="63">
        <f t="shared" si="8"/>
        <v>1</v>
      </c>
      <c r="AR26" s="46">
        <v>2</v>
      </c>
      <c r="AS26" s="3">
        <v>100</v>
      </c>
      <c r="AT26" s="16">
        <f t="shared" si="9"/>
        <v>0.02</v>
      </c>
      <c r="AU26" s="37"/>
      <c r="AV26" s="46">
        <v>84</v>
      </c>
      <c r="AW26" s="24"/>
      <c r="AX26" s="24"/>
      <c r="AY26" s="24"/>
      <c r="AZ26" s="24"/>
      <c r="BA26" s="24"/>
      <c r="BB26" s="46">
        <v>82</v>
      </c>
      <c r="BC26" s="16">
        <f t="shared" si="10"/>
        <v>0.97619047619047616</v>
      </c>
      <c r="BD26" s="46">
        <v>3</v>
      </c>
      <c r="BE26" s="23">
        <v>3</v>
      </c>
      <c r="BF26" s="40">
        <f t="shared" si="11"/>
        <v>1</v>
      </c>
      <c r="BG26" s="46">
        <v>32</v>
      </c>
      <c r="BH26" s="46">
        <v>167</v>
      </c>
      <c r="BI26" s="16">
        <f t="shared" si="16"/>
        <v>0.19161676646706588</v>
      </c>
    </row>
    <row r="27" spans="1:61" s="5" customFormat="1" ht="18" customHeight="1" x14ac:dyDescent="0.15">
      <c r="A27" s="11" t="s">
        <v>72</v>
      </c>
      <c r="B27" s="1" t="s">
        <v>58</v>
      </c>
      <c r="C27" s="3">
        <v>90</v>
      </c>
      <c r="D27" s="3">
        <v>89</v>
      </c>
      <c r="E27" s="3">
        <v>93</v>
      </c>
      <c r="F27" s="12">
        <f t="shared" si="0"/>
        <v>0.967741935483871</v>
      </c>
      <c r="G27" s="12">
        <f t="shared" si="1"/>
        <v>1.0112359550561798</v>
      </c>
      <c r="H27" s="3">
        <v>13</v>
      </c>
      <c r="I27" s="3">
        <v>75</v>
      </c>
      <c r="J27" s="68">
        <f t="shared" si="2"/>
        <v>0.82666666666666666</v>
      </c>
      <c r="K27" s="3">
        <v>2</v>
      </c>
      <c r="L27" s="68">
        <f t="shared" si="3"/>
        <v>2.6666666666666668E-2</v>
      </c>
      <c r="M27" s="3">
        <v>11</v>
      </c>
      <c r="N27" s="3">
        <v>75</v>
      </c>
      <c r="O27" s="68">
        <f t="shared" si="12"/>
        <v>0.14666666666666667</v>
      </c>
      <c r="P27" s="3">
        <v>1</v>
      </c>
      <c r="Q27" s="63">
        <f t="shared" si="4"/>
        <v>0.98888888888888893</v>
      </c>
      <c r="R27" s="69">
        <v>45.72</v>
      </c>
      <c r="S27" s="69">
        <v>0.52</v>
      </c>
      <c r="T27" s="69">
        <v>0.59</v>
      </c>
      <c r="U27" s="3">
        <v>0</v>
      </c>
      <c r="V27" s="23">
        <v>3</v>
      </c>
      <c r="W27" s="63">
        <f t="shared" si="5"/>
        <v>1</v>
      </c>
      <c r="X27" s="24">
        <v>59</v>
      </c>
      <c r="Y27" s="3">
        <v>75</v>
      </c>
      <c r="Z27" s="68">
        <f t="shared" si="13"/>
        <v>0.78666666666666663</v>
      </c>
      <c r="AA27" s="31">
        <v>16</v>
      </c>
      <c r="AB27" s="68">
        <f t="shared" si="14"/>
        <v>0.21333333333333335</v>
      </c>
      <c r="AC27" s="17">
        <v>17</v>
      </c>
      <c r="AD27" s="63">
        <f t="shared" si="15"/>
        <v>0.22666666666666666</v>
      </c>
      <c r="AE27" s="30"/>
      <c r="AF27" s="30"/>
      <c r="AG27" s="30"/>
      <c r="AH27" s="76"/>
      <c r="AI27" s="76"/>
      <c r="AJ27" s="76"/>
      <c r="AK27" s="76"/>
      <c r="AL27" s="3">
        <v>75</v>
      </c>
      <c r="AM27" s="23">
        <v>6</v>
      </c>
      <c r="AN27" s="71">
        <f t="shared" si="6"/>
        <v>0.08</v>
      </c>
      <c r="AO27" s="23">
        <f t="shared" si="7"/>
        <v>62</v>
      </c>
      <c r="AP27" s="23">
        <v>1</v>
      </c>
      <c r="AQ27" s="68">
        <f t="shared" si="8"/>
        <v>0.9838709677419355</v>
      </c>
      <c r="AR27" s="46">
        <v>27</v>
      </c>
      <c r="AS27" s="3">
        <v>75</v>
      </c>
      <c r="AT27" s="16">
        <f t="shared" si="9"/>
        <v>0.36</v>
      </c>
      <c r="AU27" s="37"/>
      <c r="AV27" s="46">
        <v>44</v>
      </c>
      <c r="AW27" s="24"/>
      <c r="AX27" s="24"/>
      <c r="AY27" s="24"/>
      <c r="AZ27" s="24"/>
      <c r="BA27" s="24"/>
      <c r="BB27" s="46">
        <v>44</v>
      </c>
      <c r="BC27" s="16">
        <f t="shared" si="10"/>
        <v>1</v>
      </c>
      <c r="BD27" s="46">
        <v>16</v>
      </c>
      <c r="BE27" s="23">
        <v>55</v>
      </c>
      <c r="BF27" s="40">
        <f t="shared" si="11"/>
        <v>0.29090909090909089</v>
      </c>
      <c r="BG27" s="46">
        <v>76</v>
      </c>
      <c r="BH27" s="46">
        <v>90</v>
      </c>
      <c r="BI27" s="16">
        <f t="shared" si="16"/>
        <v>0.84444444444444444</v>
      </c>
    </row>
    <row r="28" spans="1:61" s="5" customFormat="1" ht="18" customHeight="1" x14ac:dyDescent="0.15">
      <c r="A28" s="11" t="s">
        <v>120</v>
      </c>
      <c r="B28" s="50" t="s">
        <v>118</v>
      </c>
      <c r="C28" s="3">
        <v>80</v>
      </c>
      <c r="D28" s="3">
        <v>80</v>
      </c>
      <c r="E28" s="3">
        <v>80</v>
      </c>
      <c r="F28" s="12">
        <f t="shared" si="0"/>
        <v>1</v>
      </c>
      <c r="G28" s="12">
        <f t="shared" si="1"/>
        <v>1</v>
      </c>
      <c r="H28" s="3">
        <v>0</v>
      </c>
      <c r="I28" s="3">
        <v>80</v>
      </c>
      <c r="J28" s="63">
        <f t="shared" si="2"/>
        <v>1</v>
      </c>
      <c r="K28" s="3">
        <v>0</v>
      </c>
      <c r="L28" s="63">
        <f t="shared" si="3"/>
        <v>0</v>
      </c>
      <c r="M28" s="3">
        <v>38</v>
      </c>
      <c r="N28" s="3">
        <v>80</v>
      </c>
      <c r="O28" s="63">
        <f t="shared" si="12"/>
        <v>0.47499999999999998</v>
      </c>
      <c r="P28" s="3">
        <v>0</v>
      </c>
      <c r="Q28" s="63">
        <f t="shared" si="4"/>
        <v>1</v>
      </c>
      <c r="R28" s="65">
        <v>7.32</v>
      </c>
      <c r="S28" s="73">
        <v>0.73</v>
      </c>
      <c r="T28" s="73">
        <v>0.67</v>
      </c>
      <c r="U28" s="3">
        <v>0</v>
      </c>
      <c r="V28" s="23">
        <v>0</v>
      </c>
      <c r="W28" s="63">
        <v>1</v>
      </c>
      <c r="X28" s="24">
        <v>80</v>
      </c>
      <c r="Y28" s="3">
        <v>80</v>
      </c>
      <c r="Z28" s="63">
        <f t="shared" si="13"/>
        <v>1</v>
      </c>
      <c r="AA28" s="31">
        <v>35</v>
      </c>
      <c r="AB28" s="63">
        <f t="shared" si="14"/>
        <v>0.4375</v>
      </c>
      <c r="AC28" s="17">
        <v>15</v>
      </c>
      <c r="AD28" s="67">
        <f t="shared" si="15"/>
        <v>0.1875</v>
      </c>
      <c r="AE28" s="30"/>
      <c r="AF28" s="30"/>
      <c r="AG28" s="30"/>
      <c r="AH28" s="59"/>
      <c r="AI28" s="59"/>
      <c r="AJ28" s="59"/>
      <c r="AK28" s="59"/>
      <c r="AL28" s="3">
        <v>80</v>
      </c>
      <c r="AM28" s="23">
        <v>53</v>
      </c>
      <c r="AN28" s="63">
        <f t="shared" si="6"/>
        <v>0.66249999999999998</v>
      </c>
      <c r="AO28" s="23">
        <f t="shared" si="7"/>
        <v>80</v>
      </c>
      <c r="AP28" s="23">
        <v>0</v>
      </c>
      <c r="AQ28" s="63">
        <f t="shared" si="8"/>
        <v>1</v>
      </c>
      <c r="AR28" s="61">
        <v>24</v>
      </c>
      <c r="AS28" s="3">
        <v>80</v>
      </c>
      <c r="AT28" s="16">
        <f t="shared" si="9"/>
        <v>0.3</v>
      </c>
      <c r="AU28" s="37"/>
      <c r="AV28" s="46">
        <v>24</v>
      </c>
      <c r="AW28" s="24"/>
      <c r="AX28" s="24"/>
      <c r="AY28" s="24"/>
      <c r="AZ28" s="24"/>
      <c r="BA28" s="24"/>
      <c r="BB28" s="46">
        <v>24</v>
      </c>
      <c r="BC28" s="16">
        <f t="shared" si="10"/>
        <v>1</v>
      </c>
      <c r="BD28" s="46">
        <v>34</v>
      </c>
      <c r="BE28" s="23">
        <v>51</v>
      </c>
      <c r="BF28" s="40">
        <f t="shared" si="11"/>
        <v>0.66666666666666663</v>
      </c>
      <c r="BG28" s="46">
        <v>10</v>
      </c>
      <c r="BH28" s="46">
        <v>80</v>
      </c>
      <c r="BI28" s="16">
        <f t="shared" si="16"/>
        <v>0.125</v>
      </c>
    </row>
    <row r="29" spans="1:61" s="5" customFormat="1" ht="18" customHeight="1" x14ac:dyDescent="0.15">
      <c r="A29" s="11" t="s">
        <v>101</v>
      </c>
      <c r="B29" s="1" t="s">
        <v>59</v>
      </c>
      <c r="C29" s="3">
        <v>350</v>
      </c>
      <c r="D29" s="3">
        <v>349</v>
      </c>
      <c r="E29" s="3">
        <v>351</v>
      </c>
      <c r="F29" s="12">
        <f t="shared" si="0"/>
        <v>0.9971509971509972</v>
      </c>
      <c r="G29" s="12">
        <f t="shared" si="1"/>
        <v>1.002865329512894</v>
      </c>
      <c r="H29" s="3">
        <v>4</v>
      </c>
      <c r="I29" s="3">
        <v>350</v>
      </c>
      <c r="J29" s="63">
        <f t="shared" si="2"/>
        <v>0.98857142857142855</v>
      </c>
      <c r="K29" s="3">
        <v>0</v>
      </c>
      <c r="L29" s="63">
        <f t="shared" si="3"/>
        <v>0</v>
      </c>
      <c r="M29" s="3">
        <v>120</v>
      </c>
      <c r="N29" s="3">
        <v>350</v>
      </c>
      <c r="O29" s="63">
        <f t="shared" si="12"/>
        <v>0.34285714285714286</v>
      </c>
      <c r="P29" s="3">
        <v>0</v>
      </c>
      <c r="Q29" s="63">
        <f t="shared" si="4"/>
        <v>1</v>
      </c>
      <c r="R29" s="65">
        <v>14.4</v>
      </c>
      <c r="S29" s="69">
        <v>0.6</v>
      </c>
      <c r="T29" s="69">
        <v>0.55000000000000004</v>
      </c>
      <c r="U29" s="3">
        <v>0</v>
      </c>
      <c r="V29" s="23">
        <v>1</v>
      </c>
      <c r="W29" s="63">
        <f t="shared" si="5"/>
        <v>1</v>
      </c>
      <c r="X29" s="24">
        <v>330</v>
      </c>
      <c r="Y29" s="3">
        <v>350</v>
      </c>
      <c r="Z29" s="67">
        <f t="shared" si="13"/>
        <v>0.94285714285714284</v>
      </c>
      <c r="AA29" s="31">
        <v>122</v>
      </c>
      <c r="AB29" s="63">
        <f t="shared" si="14"/>
        <v>0.34857142857142859</v>
      </c>
      <c r="AC29" s="17">
        <v>108</v>
      </c>
      <c r="AD29" s="63">
        <f t="shared" si="15"/>
        <v>0.30857142857142855</v>
      </c>
      <c r="AE29" s="30"/>
      <c r="AF29" s="30"/>
      <c r="AG29" s="30"/>
      <c r="AH29" s="30"/>
      <c r="AI29" s="30"/>
      <c r="AJ29" s="30"/>
      <c r="AK29" s="30"/>
      <c r="AL29" s="3">
        <v>350</v>
      </c>
      <c r="AM29" s="23">
        <v>66</v>
      </c>
      <c r="AN29" s="63">
        <f t="shared" si="6"/>
        <v>0.18857142857142858</v>
      </c>
      <c r="AO29" s="23">
        <f t="shared" si="7"/>
        <v>346</v>
      </c>
      <c r="AP29" s="23">
        <v>2</v>
      </c>
      <c r="AQ29" s="67">
        <f t="shared" si="8"/>
        <v>0.9942196531791907</v>
      </c>
      <c r="AR29" s="46">
        <v>170</v>
      </c>
      <c r="AS29" s="3">
        <v>350</v>
      </c>
      <c r="AT29" s="16">
        <f t="shared" si="9"/>
        <v>0.48571428571428571</v>
      </c>
      <c r="AU29" s="37"/>
      <c r="AV29" s="46">
        <v>473</v>
      </c>
      <c r="AW29" s="24"/>
      <c r="AX29" s="24"/>
      <c r="AY29" s="24"/>
      <c r="AZ29" s="24"/>
      <c r="BA29" s="24"/>
      <c r="BB29" s="46">
        <v>468</v>
      </c>
      <c r="BC29" s="16">
        <f t="shared" si="10"/>
        <v>0.98942917547568709</v>
      </c>
      <c r="BD29" s="46">
        <v>148</v>
      </c>
      <c r="BE29" s="23">
        <v>178</v>
      </c>
      <c r="BF29" s="40">
        <f t="shared" si="11"/>
        <v>0.8314606741573034</v>
      </c>
      <c r="BG29" s="46">
        <v>234</v>
      </c>
      <c r="BH29" s="46">
        <v>362</v>
      </c>
      <c r="BI29" s="16">
        <f t="shared" si="16"/>
        <v>0.64640883977900554</v>
      </c>
    </row>
    <row r="30" spans="1:61" s="5" customFormat="1" ht="18" customHeight="1" x14ac:dyDescent="0.15">
      <c r="A30" s="11" t="s">
        <v>102</v>
      </c>
      <c r="B30" s="1" t="s">
        <v>60</v>
      </c>
      <c r="C30" s="3">
        <v>360</v>
      </c>
      <c r="D30" s="3">
        <v>352</v>
      </c>
      <c r="E30" s="3">
        <v>362</v>
      </c>
      <c r="F30" s="12">
        <f t="shared" si="0"/>
        <v>0.99447513812154698</v>
      </c>
      <c r="G30" s="12">
        <f t="shared" si="1"/>
        <v>1.0227272727272727</v>
      </c>
      <c r="H30" s="3">
        <v>19</v>
      </c>
      <c r="I30" s="3">
        <v>360</v>
      </c>
      <c r="J30" s="63">
        <f t="shared" si="2"/>
        <v>0.94722222222222219</v>
      </c>
      <c r="K30" s="3">
        <v>5</v>
      </c>
      <c r="L30" s="67">
        <f t="shared" si="3"/>
        <v>1.3888888888888888E-2</v>
      </c>
      <c r="M30" s="3">
        <v>71</v>
      </c>
      <c r="N30" s="3">
        <v>360</v>
      </c>
      <c r="O30" s="68">
        <f t="shared" si="12"/>
        <v>0.19722222222222222</v>
      </c>
      <c r="P30" s="3">
        <v>4</v>
      </c>
      <c r="Q30" s="63">
        <f t="shared" si="4"/>
        <v>0.98888888888888893</v>
      </c>
      <c r="R30" s="65">
        <v>27.39</v>
      </c>
      <c r="S30" s="69">
        <v>0.6</v>
      </c>
      <c r="T30" s="69">
        <v>0.59</v>
      </c>
      <c r="U30" s="17">
        <v>0</v>
      </c>
      <c r="V30" s="23">
        <v>2</v>
      </c>
      <c r="W30" s="63">
        <f t="shared" si="5"/>
        <v>1</v>
      </c>
      <c r="X30" s="24">
        <v>312</v>
      </c>
      <c r="Y30" s="3">
        <v>360</v>
      </c>
      <c r="Z30" s="68">
        <f t="shared" si="13"/>
        <v>0.8666666666666667</v>
      </c>
      <c r="AA30" s="31">
        <v>98</v>
      </c>
      <c r="AB30" s="71">
        <f t="shared" si="14"/>
        <v>0.2722222222222222</v>
      </c>
      <c r="AC30" s="17">
        <v>101</v>
      </c>
      <c r="AD30" s="63">
        <f t="shared" si="15"/>
        <v>0.28055555555555556</v>
      </c>
      <c r="AE30" s="30"/>
      <c r="AF30" s="30"/>
      <c r="AG30" s="30"/>
      <c r="AH30" s="30"/>
      <c r="AI30" s="30"/>
      <c r="AJ30" s="30"/>
      <c r="AK30" s="30"/>
      <c r="AL30" s="3">
        <v>360</v>
      </c>
      <c r="AM30" s="23">
        <v>58</v>
      </c>
      <c r="AN30" s="63">
        <f t="shared" si="6"/>
        <v>0.16111111111111112</v>
      </c>
      <c r="AO30" s="23">
        <f t="shared" si="7"/>
        <v>341</v>
      </c>
      <c r="AP30" s="23">
        <v>1</v>
      </c>
      <c r="AQ30" s="63">
        <f t="shared" si="8"/>
        <v>0.99706744868035191</v>
      </c>
      <c r="AR30" s="46">
        <v>147</v>
      </c>
      <c r="AS30" s="3">
        <v>360</v>
      </c>
      <c r="AT30" s="16">
        <f t="shared" si="9"/>
        <v>0.40833333333333333</v>
      </c>
      <c r="AU30" s="37"/>
      <c r="AV30" s="46">
        <v>469</v>
      </c>
      <c r="AW30" s="24"/>
      <c r="AX30" s="24"/>
      <c r="AY30" s="24"/>
      <c r="AZ30" s="24"/>
      <c r="BA30" s="24"/>
      <c r="BB30" s="46">
        <v>464</v>
      </c>
      <c r="BC30" s="16">
        <f t="shared" si="10"/>
        <v>0.98933901918976541</v>
      </c>
      <c r="BD30" s="46">
        <v>146</v>
      </c>
      <c r="BE30" s="23">
        <v>200</v>
      </c>
      <c r="BF30" s="40">
        <f t="shared" si="11"/>
        <v>0.73</v>
      </c>
      <c r="BG30" s="46">
        <v>221</v>
      </c>
      <c r="BH30" s="46">
        <v>369</v>
      </c>
      <c r="BI30" s="16">
        <f t="shared" si="16"/>
        <v>0.59891598915989164</v>
      </c>
    </row>
    <row r="31" spans="1:61" s="5" customFormat="1" ht="18" customHeight="1" x14ac:dyDescent="0.15">
      <c r="A31" s="11" t="s">
        <v>103</v>
      </c>
      <c r="B31" s="1" t="s">
        <v>61</v>
      </c>
      <c r="C31" s="3">
        <v>313</v>
      </c>
      <c r="D31" s="3">
        <v>296</v>
      </c>
      <c r="E31" s="3">
        <v>321</v>
      </c>
      <c r="F31" s="12">
        <f t="shared" si="0"/>
        <v>0.97507788161993769</v>
      </c>
      <c r="G31" s="12">
        <f t="shared" si="1"/>
        <v>1.0574324324324325</v>
      </c>
      <c r="H31" s="3">
        <v>20</v>
      </c>
      <c r="I31" s="3">
        <v>313</v>
      </c>
      <c r="J31" s="63">
        <f t="shared" si="2"/>
        <v>0.9361022364217253</v>
      </c>
      <c r="K31" s="3">
        <v>2</v>
      </c>
      <c r="L31" s="63">
        <f t="shared" si="3"/>
        <v>6.3897763578274758E-3</v>
      </c>
      <c r="M31" s="3">
        <v>82</v>
      </c>
      <c r="N31" s="3">
        <v>313</v>
      </c>
      <c r="O31" s="71">
        <f t="shared" si="12"/>
        <v>0.26198083067092653</v>
      </c>
      <c r="P31" s="3">
        <v>20</v>
      </c>
      <c r="Q31" s="71">
        <f t="shared" si="4"/>
        <v>0.9361022364217253</v>
      </c>
      <c r="R31" s="69">
        <v>52.57</v>
      </c>
      <c r="S31" s="69">
        <v>0.67</v>
      </c>
      <c r="T31" s="73">
        <v>0.68</v>
      </c>
      <c r="U31" s="17">
        <v>0</v>
      </c>
      <c r="V31" s="23">
        <v>8</v>
      </c>
      <c r="W31" s="63">
        <f t="shared" si="5"/>
        <v>1</v>
      </c>
      <c r="X31" s="24">
        <v>285</v>
      </c>
      <c r="Y31" s="3">
        <v>313</v>
      </c>
      <c r="Z31" s="71">
        <f t="shared" si="13"/>
        <v>0.91054313099041528</v>
      </c>
      <c r="AA31" s="31">
        <v>61</v>
      </c>
      <c r="AB31" s="68">
        <f t="shared" si="14"/>
        <v>0.19488817891373802</v>
      </c>
      <c r="AC31" s="17">
        <v>43</v>
      </c>
      <c r="AD31" s="68">
        <f t="shared" si="15"/>
        <v>0.13738019169329074</v>
      </c>
      <c r="AE31" s="30"/>
      <c r="AF31" s="30"/>
      <c r="AG31" s="30"/>
      <c r="AH31" s="30"/>
      <c r="AI31" s="30"/>
      <c r="AJ31" s="30"/>
      <c r="AK31" s="30"/>
      <c r="AL31" s="3">
        <v>313</v>
      </c>
      <c r="AM31" s="23">
        <v>26</v>
      </c>
      <c r="AN31" s="71">
        <f t="shared" si="6"/>
        <v>8.3067092651757185E-2</v>
      </c>
      <c r="AO31" s="23">
        <f t="shared" si="7"/>
        <v>293</v>
      </c>
      <c r="AP31" s="23">
        <v>0</v>
      </c>
      <c r="AQ31" s="63">
        <f t="shared" si="8"/>
        <v>1</v>
      </c>
      <c r="AR31" s="46">
        <v>131</v>
      </c>
      <c r="AS31" s="3">
        <v>313</v>
      </c>
      <c r="AT31" s="16">
        <f t="shared" si="9"/>
        <v>0.41853035143769968</v>
      </c>
      <c r="AU31" s="37"/>
      <c r="AV31" s="46">
        <v>175</v>
      </c>
      <c r="AW31" s="24"/>
      <c r="AX31" s="24"/>
      <c r="AY31" s="24"/>
      <c r="AZ31" s="24"/>
      <c r="BA31" s="24"/>
      <c r="BB31" s="46">
        <v>175</v>
      </c>
      <c r="BC31" s="16">
        <f t="shared" si="10"/>
        <v>1</v>
      </c>
      <c r="BD31" s="46">
        <v>146</v>
      </c>
      <c r="BE31" s="23">
        <v>226</v>
      </c>
      <c r="BF31" s="40">
        <f t="shared" si="11"/>
        <v>0.64601769911504425</v>
      </c>
      <c r="BG31" s="46">
        <v>153</v>
      </c>
      <c r="BH31" s="46">
        <v>326</v>
      </c>
      <c r="BI31" s="16">
        <f t="shared" si="16"/>
        <v>0.46932515337423314</v>
      </c>
    </row>
    <row r="32" spans="1:61" s="5" customFormat="1" ht="18" customHeight="1" x14ac:dyDescent="0.15">
      <c r="A32" s="11" t="s">
        <v>121</v>
      </c>
      <c r="B32" s="1" t="s">
        <v>62</v>
      </c>
      <c r="C32" s="3">
        <v>368</v>
      </c>
      <c r="D32" s="3">
        <v>360</v>
      </c>
      <c r="E32" s="3">
        <v>370</v>
      </c>
      <c r="F32" s="12">
        <f t="shared" si="0"/>
        <v>0.99459459459459465</v>
      </c>
      <c r="G32" s="12">
        <f t="shared" si="1"/>
        <v>1.0222222222222221</v>
      </c>
      <c r="H32" s="3">
        <v>22</v>
      </c>
      <c r="I32" s="3">
        <v>368</v>
      </c>
      <c r="J32" s="63">
        <f t="shared" si="2"/>
        <v>0.94021739130434778</v>
      </c>
      <c r="K32" s="3">
        <v>4</v>
      </c>
      <c r="L32" s="67">
        <f t="shared" si="3"/>
        <v>1.0869565217391304E-2</v>
      </c>
      <c r="M32" s="17">
        <v>112</v>
      </c>
      <c r="N32" s="3">
        <v>368</v>
      </c>
      <c r="O32" s="63">
        <f t="shared" si="12"/>
        <v>0.30434782608695654</v>
      </c>
      <c r="P32" s="3">
        <v>1</v>
      </c>
      <c r="Q32" s="63">
        <f t="shared" si="4"/>
        <v>0.99728260869565222</v>
      </c>
      <c r="R32" s="74">
        <v>35.54</v>
      </c>
      <c r="S32" s="69">
        <v>0.65</v>
      </c>
      <c r="T32" s="73">
        <v>0.63</v>
      </c>
      <c r="U32" s="17">
        <v>0</v>
      </c>
      <c r="V32" s="23">
        <v>2</v>
      </c>
      <c r="W32" s="63">
        <f t="shared" si="5"/>
        <v>1</v>
      </c>
      <c r="X32" s="24">
        <v>352</v>
      </c>
      <c r="Y32" s="3">
        <v>368</v>
      </c>
      <c r="Z32" s="63">
        <f t="shared" si="13"/>
        <v>0.95652173913043481</v>
      </c>
      <c r="AA32" s="31">
        <v>95</v>
      </c>
      <c r="AB32" s="71">
        <f t="shared" si="14"/>
        <v>0.25815217391304346</v>
      </c>
      <c r="AC32" s="17">
        <v>59</v>
      </c>
      <c r="AD32" s="71">
        <f t="shared" si="15"/>
        <v>0.16032608695652173</v>
      </c>
      <c r="AE32" s="30"/>
      <c r="AF32" s="30"/>
      <c r="AG32" s="30"/>
      <c r="AH32" s="30"/>
      <c r="AI32" s="30"/>
      <c r="AJ32" s="30"/>
      <c r="AK32" s="30"/>
      <c r="AL32" s="3">
        <v>368</v>
      </c>
      <c r="AM32" s="23">
        <v>54</v>
      </c>
      <c r="AN32" s="63">
        <f t="shared" si="6"/>
        <v>0.14673913043478262</v>
      </c>
      <c r="AO32" s="23">
        <f t="shared" si="7"/>
        <v>346</v>
      </c>
      <c r="AP32" s="23">
        <v>1</v>
      </c>
      <c r="AQ32" s="63">
        <f t="shared" si="8"/>
        <v>0.99710982658959535</v>
      </c>
      <c r="AR32" s="46">
        <v>164</v>
      </c>
      <c r="AS32" s="3">
        <v>368</v>
      </c>
      <c r="AT32" s="16">
        <f t="shared" si="9"/>
        <v>0.44565217391304346</v>
      </c>
      <c r="AU32" s="37"/>
      <c r="AV32" s="46">
        <v>201</v>
      </c>
      <c r="AW32" s="24"/>
      <c r="AX32" s="24"/>
      <c r="AY32" s="24"/>
      <c r="AZ32" s="24"/>
      <c r="BA32" s="24"/>
      <c r="BB32" s="46">
        <v>201</v>
      </c>
      <c r="BC32" s="16">
        <f t="shared" si="10"/>
        <v>1</v>
      </c>
      <c r="BD32" s="46">
        <v>78</v>
      </c>
      <c r="BE32" s="23">
        <v>224</v>
      </c>
      <c r="BF32" s="40">
        <f t="shared" si="11"/>
        <v>0.3482142857142857</v>
      </c>
      <c r="BG32" s="46">
        <v>154</v>
      </c>
      <c r="BH32" s="46">
        <v>379</v>
      </c>
      <c r="BI32" s="16">
        <f t="shared" si="16"/>
        <v>0.40633245382585753</v>
      </c>
    </row>
    <row r="33" spans="1:61" s="5" customFormat="1" ht="18" customHeight="1" x14ac:dyDescent="0.15">
      <c r="A33" s="11" t="s">
        <v>122</v>
      </c>
      <c r="B33" s="1" t="s">
        <v>63</v>
      </c>
      <c r="C33" s="3">
        <v>211</v>
      </c>
      <c r="D33" s="3">
        <v>199</v>
      </c>
      <c r="E33" s="3">
        <v>214</v>
      </c>
      <c r="F33" s="12">
        <f t="shared" si="0"/>
        <v>0.98598130841121501</v>
      </c>
      <c r="G33" s="12">
        <f t="shared" si="1"/>
        <v>1.0603015075376885</v>
      </c>
      <c r="H33" s="3">
        <v>16</v>
      </c>
      <c r="I33" s="3">
        <v>211</v>
      </c>
      <c r="J33" s="67">
        <f t="shared" si="2"/>
        <v>0.92417061611374407</v>
      </c>
      <c r="K33" s="3">
        <v>4</v>
      </c>
      <c r="L33" s="71">
        <f t="shared" si="3"/>
        <v>1.8957345971563982E-2</v>
      </c>
      <c r="M33" s="3">
        <v>88</v>
      </c>
      <c r="N33" s="3">
        <v>211</v>
      </c>
      <c r="O33" s="63">
        <f t="shared" si="12"/>
        <v>0.41706161137440756</v>
      </c>
      <c r="P33" s="3">
        <v>5</v>
      </c>
      <c r="Q33" s="67">
        <f t="shared" si="4"/>
        <v>0.976303317535545</v>
      </c>
      <c r="R33" s="69">
        <v>46.19</v>
      </c>
      <c r="S33" s="69">
        <v>0.5</v>
      </c>
      <c r="T33" s="69">
        <v>0.56000000000000005</v>
      </c>
      <c r="U33" s="17">
        <v>0</v>
      </c>
      <c r="V33" s="23">
        <v>3</v>
      </c>
      <c r="W33" s="63">
        <f t="shared" si="5"/>
        <v>1</v>
      </c>
      <c r="X33" s="17">
        <v>185</v>
      </c>
      <c r="Y33" s="3">
        <v>211</v>
      </c>
      <c r="Z33" s="68">
        <f t="shared" si="13"/>
        <v>0.87677725118483407</v>
      </c>
      <c r="AA33" s="31">
        <v>30</v>
      </c>
      <c r="AB33" s="68">
        <f t="shared" si="14"/>
        <v>0.14218009478672985</v>
      </c>
      <c r="AC33" s="17">
        <v>29</v>
      </c>
      <c r="AD33" s="68">
        <f t="shared" si="15"/>
        <v>0.13744075829383887</v>
      </c>
      <c r="AE33" s="30"/>
      <c r="AF33" s="30"/>
      <c r="AG33" s="30"/>
      <c r="AH33" s="30"/>
      <c r="AI33" s="30"/>
      <c r="AJ33" s="30"/>
      <c r="AK33" s="30"/>
      <c r="AL33" s="3">
        <v>211</v>
      </c>
      <c r="AM33" s="23">
        <v>20</v>
      </c>
      <c r="AN33" s="71">
        <f t="shared" si="6"/>
        <v>9.4786729857819899E-2</v>
      </c>
      <c r="AO33" s="23">
        <f t="shared" si="7"/>
        <v>195</v>
      </c>
      <c r="AP33" s="23">
        <v>3</v>
      </c>
      <c r="AQ33" s="68">
        <f t="shared" si="8"/>
        <v>0.98461538461538467</v>
      </c>
      <c r="AR33" s="46">
        <v>101</v>
      </c>
      <c r="AS33" s="3">
        <v>211</v>
      </c>
      <c r="AT33" s="16">
        <f t="shared" si="9"/>
        <v>0.47867298578199052</v>
      </c>
      <c r="AU33" s="37"/>
      <c r="AV33" s="46">
        <v>144</v>
      </c>
      <c r="AW33" s="24"/>
      <c r="AX33" s="24"/>
      <c r="AY33" s="24"/>
      <c r="AZ33" s="24"/>
      <c r="BA33" s="24"/>
      <c r="BB33" s="46">
        <v>143</v>
      </c>
      <c r="BC33" s="16">
        <f t="shared" si="10"/>
        <v>0.99305555555555558</v>
      </c>
      <c r="BD33" s="46">
        <v>42</v>
      </c>
      <c r="BE33" s="23">
        <v>71</v>
      </c>
      <c r="BF33" s="40">
        <f t="shared" si="11"/>
        <v>0.59154929577464788</v>
      </c>
      <c r="BG33" s="46">
        <v>80</v>
      </c>
      <c r="BH33" s="46">
        <v>239</v>
      </c>
      <c r="BI33" s="16">
        <f t="shared" si="16"/>
        <v>0.33472803347280333</v>
      </c>
    </row>
    <row r="34" spans="1:61" s="5" customFormat="1" ht="21" customHeight="1" x14ac:dyDescent="0.15">
      <c r="A34" s="79" t="s">
        <v>64</v>
      </c>
      <c r="B34" s="80"/>
      <c r="C34" s="3">
        <v>5354</v>
      </c>
      <c r="D34" s="3">
        <v>5220</v>
      </c>
      <c r="E34" s="3">
        <v>5490</v>
      </c>
      <c r="F34" s="12">
        <f t="shared" si="0"/>
        <v>0.97522768670309656</v>
      </c>
      <c r="G34" s="12">
        <f t="shared" si="1"/>
        <v>1.0256704980842912</v>
      </c>
      <c r="H34" s="3">
        <v>379</v>
      </c>
      <c r="I34" s="3">
        <v>5088</v>
      </c>
      <c r="J34" s="67">
        <f t="shared" si="2"/>
        <v>0.92551100628930816</v>
      </c>
      <c r="K34" s="3">
        <v>56</v>
      </c>
      <c r="L34" s="67">
        <f t="shared" si="3"/>
        <v>1.10062893081761E-2</v>
      </c>
      <c r="M34" s="3">
        <v>1211</v>
      </c>
      <c r="N34" s="4">
        <v>4603</v>
      </c>
      <c r="O34" s="71">
        <f t="shared" si="12"/>
        <v>0.26308928959374323</v>
      </c>
      <c r="P34" s="3">
        <v>129</v>
      </c>
      <c r="Q34" s="67">
        <f t="shared" si="4"/>
        <v>0.97590586477400076</v>
      </c>
      <c r="R34" s="74">
        <v>36.33</v>
      </c>
      <c r="S34" s="73">
        <v>0.79</v>
      </c>
      <c r="T34" s="74">
        <v>0.74</v>
      </c>
      <c r="U34" s="3">
        <v>3</v>
      </c>
      <c r="V34" s="23">
        <v>136</v>
      </c>
      <c r="W34" s="16">
        <f t="shared" si="5"/>
        <v>0.9779411764705882</v>
      </c>
      <c r="X34" s="24">
        <v>4175</v>
      </c>
      <c r="Y34" s="4">
        <v>4595</v>
      </c>
      <c r="Z34" s="71">
        <f t="shared" si="13"/>
        <v>0.90859630032644179</v>
      </c>
      <c r="AA34" s="31">
        <v>1296</v>
      </c>
      <c r="AB34" s="71">
        <f t="shared" si="14"/>
        <v>0.28204570184983679</v>
      </c>
      <c r="AC34" s="17">
        <v>1171</v>
      </c>
      <c r="AD34" s="63">
        <f t="shared" si="15"/>
        <v>0.22974298607023738</v>
      </c>
      <c r="AE34" s="17">
        <f>I34-H34</f>
        <v>4709</v>
      </c>
      <c r="AF34" s="17">
        <v>1582</v>
      </c>
      <c r="AG34" s="66">
        <f>1-AF34/AE34</f>
        <v>0.66404756848587809</v>
      </c>
      <c r="AH34" s="17"/>
      <c r="AI34" s="16"/>
      <c r="AJ34" s="17"/>
      <c r="AK34" s="12"/>
      <c r="AL34" s="3">
        <v>5097</v>
      </c>
      <c r="AM34" s="23">
        <v>1114</v>
      </c>
      <c r="AN34" s="63">
        <f t="shared" si="6"/>
        <v>0.21855993721797135</v>
      </c>
      <c r="AO34" s="23">
        <f t="shared" si="7"/>
        <v>4709</v>
      </c>
      <c r="AP34" s="23">
        <v>16</v>
      </c>
      <c r="AQ34" s="63">
        <f t="shared" si="8"/>
        <v>0.9966022510087067</v>
      </c>
      <c r="AR34" s="62" t="s">
        <v>142</v>
      </c>
      <c r="AS34" s="3">
        <v>5097</v>
      </c>
      <c r="AT34" s="16">
        <f t="shared" si="9"/>
        <v>0.44261330194231902</v>
      </c>
      <c r="AU34" s="37"/>
      <c r="AV34" s="46">
        <v>3929</v>
      </c>
      <c r="AW34" s="24"/>
      <c r="AX34" s="24"/>
      <c r="AY34" s="24"/>
      <c r="AZ34" s="24"/>
      <c r="BA34" s="24"/>
      <c r="BB34" s="46">
        <v>3868</v>
      </c>
      <c r="BC34" s="16">
        <f t="shared" si="10"/>
        <v>0.98447442097225757</v>
      </c>
      <c r="BD34" s="46">
        <v>2074</v>
      </c>
      <c r="BE34" s="23">
        <v>3283</v>
      </c>
      <c r="BF34" s="40">
        <f t="shared" si="11"/>
        <v>0.6317392628693268</v>
      </c>
      <c r="BG34" s="46">
        <v>2630</v>
      </c>
      <c r="BH34" s="46">
        <v>5582</v>
      </c>
      <c r="BI34" s="16">
        <f t="shared" si="16"/>
        <v>0.47115729129344319</v>
      </c>
    </row>
    <row r="35" spans="1:61" x14ac:dyDescent="0.15">
      <c r="R35" s="25"/>
      <c r="S35" s="25"/>
      <c r="T35" s="25"/>
    </row>
    <row r="36" spans="1:61" x14ac:dyDescent="0.15">
      <c r="R36" s="25"/>
      <c r="S36" s="25"/>
      <c r="T36" s="25"/>
    </row>
    <row r="37" spans="1:61" x14ac:dyDescent="0.15">
      <c r="N37" s="81"/>
      <c r="O37" s="81"/>
      <c r="P37" s="81"/>
      <c r="Q37" s="81"/>
      <c r="R37" s="25"/>
      <c r="S37" s="25"/>
      <c r="T37" s="25"/>
    </row>
    <row r="38" spans="1:61" x14ac:dyDescent="0.15">
      <c r="R38" s="25"/>
      <c r="S38" s="25"/>
      <c r="T38" s="25"/>
    </row>
    <row r="39" spans="1:61" x14ac:dyDescent="0.15">
      <c r="R39" s="25"/>
      <c r="S39" s="25"/>
      <c r="T39" s="25"/>
    </row>
    <row r="40" spans="1:61" x14ac:dyDescent="0.15">
      <c r="R40" s="25"/>
      <c r="S40" s="25"/>
      <c r="T40" s="25"/>
    </row>
    <row r="41" spans="1:61" x14ac:dyDescent="0.15">
      <c r="R41" s="25"/>
      <c r="S41" s="25"/>
      <c r="T41" s="25"/>
    </row>
    <row r="42" spans="1:61" x14ac:dyDescent="0.15">
      <c r="R42" s="25"/>
      <c r="S42" s="25"/>
      <c r="T42" s="25"/>
    </row>
    <row r="43" spans="1:61" x14ac:dyDescent="0.15">
      <c r="R43" s="25"/>
      <c r="S43" s="25"/>
      <c r="T43" s="25"/>
    </row>
    <row r="44" spans="1:61" x14ac:dyDescent="0.15">
      <c r="R44" s="25"/>
      <c r="S44" s="25"/>
      <c r="T44" s="25"/>
    </row>
    <row r="45" spans="1:61" x14ac:dyDescent="0.15">
      <c r="R45" s="25"/>
      <c r="S45" s="25"/>
      <c r="T45" s="25"/>
    </row>
    <row r="46" spans="1:61" x14ac:dyDescent="0.15">
      <c r="R46" s="25"/>
      <c r="S46" s="25"/>
      <c r="T46" s="25"/>
    </row>
    <row r="47" spans="1:61" x14ac:dyDescent="0.15">
      <c r="R47" s="25"/>
      <c r="S47" s="25"/>
      <c r="T47" s="25"/>
    </row>
    <row r="48" spans="1:61" x14ac:dyDescent="0.15">
      <c r="R48" s="25"/>
      <c r="S48" s="25"/>
      <c r="T48" s="25"/>
    </row>
  </sheetData>
  <mergeCells count="34">
    <mergeCell ref="BG3:BI3"/>
    <mergeCell ref="B1:W1"/>
    <mergeCell ref="AC1:BA1"/>
    <mergeCell ref="U2:W2"/>
    <mergeCell ref="AU2:AY2"/>
    <mergeCell ref="H3:J3"/>
    <mergeCell ref="K3:L3"/>
    <mergeCell ref="M3:O3"/>
    <mergeCell ref="F3:F4"/>
    <mergeCell ref="AV3:BC3"/>
    <mergeCell ref="AJ3:AK3"/>
    <mergeCell ref="X3:Z3"/>
    <mergeCell ref="AA3:AB3"/>
    <mergeCell ref="AL3:AN3"/>
    <mergeCell ref="AO3:AQ3"/>
    <mergeCell ref="BD3:BF3"/>
    <mergeCell ref="N37:Q37"/>
    <mergeCell ref="AR3:AT3"/>
    <mergeCell ref="U3:W3"/>
    <mergeCell ref="AH26:AH27"/>
    <mergeCell ref="AI26:AI27"/>
    <mergeCell ref="P3:Q3"/>
    <mergeCell ref="AH3:AI3"/>
    <mergeCell ref="AE3:AG3"/>
    <mergeCell ref="A34:B34"/>
    <mergeCell ref="A3:A4"/>
    <mergeCell ref="B3:B4"/>
    <mergeCell ref="C3:C4"/>
    <mergeCell ref="D3:D4"/>
    <mergeCell ref="E3:E4"/>
    <mergeCell ref="AJ26:AJ27"/>
    <mergeCell ref="AK26:AK27"/>
    <mergeCell ref="AC3:AD3"/>
    <mergeCell ref="G3:G4"/>
  </mergeCells>
  <phoneticPr fontId="1" type="noConversion"/>
  <pageMargins left="0.51111111111111107" right="0.19652777777777777" top="0.35416666666666669" bottom="0.27500000000000002" header="0.11805555555555555" footer="3.888888888888889E-2"/>
  <pageSetup paperSize="8" orientation="landscape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31"/>
  <sheetViews>
    <sheetView zoomScaleSheetLayoutView="100" workbookViewId="0">
      <selection activeCell="K6" sqref="K6"/>
    </sheetView>
  </sheetViews>
  <sheetFormatPr defaultColWidth="9" defaultRowHeight="14.25" x14ac:dyDescent="0.15"/>
  <sheetData>
    <row r="1" spans="5:11" x14ac:dyDescent="0.15">
      <c r="E1" s="1" t="s">
        <v>35</v>
      </c>
      <c r="F1" s="2">
        <v>15</v>
      </c>
    </row>
    <row r="2" spans="5:11" x14ac:dyDescent="0.15">
      <c r="E2" s="1" t="s">
        <v>36</v>
      </c>
      <c r="F2" s="2">
        <v>67</v>
      </c>
    </row>
    <row r="3" spans="5:11" x14ac:dyDescent="0.15">
      <c r="E3" s="1" t="s">
        <v>37</v>
      </c>
      <c r="F3" s="2">
        <v>63</v>
      </c>
      <c r="K3">
        <v>5</v>
      </c>
    </row>
    <row r="4" spans="5:11" x14ac:dyDescent="0.15">
      <c r="E4" s="1" t="s">
        <v>65</v>
      </c>
      <c r="F4" s="2">
        <v>0</v>
      </c>
      <c r="K4">
        <v>3</v>
      </c>
    </row>
    <row r="5" spans="5:11" x14ac:dyDescent="0.15">
      <c r="E5" s="1" t="s">
        <v>38</v>
      </c>
      <c r="F5" s="3">
        <v>62</v>
      </c>
      <c r="K5">
        <v>5</v>
      </c>
    </row>
    <row r="6" spans="5:11" x14ac:dyDescent="0.15">
      <c r="E6" s="1" t="s">
        <v>39</v>
      </c>
      <c r="F6" s="3">
        <v>90</v>
      </c>
      <c r="K6">
        <v>9</v>
      </c>
    </row>
    <row r="7" spans="5:11" x14ac:dyDescent="0.15">
      <c r="E7" s="1" t="s">
        <v>40</v>
      </c>
      <c r="F7" s="3">
        <v>36</v>
      </c>
      <c r="K7">
        <v>5</v>
      </c>
    </row>
    <row r="8" spans="5:11" x14ac:dyDescent="0.15">
      <c r="E8" s="1" t="s">
        <v>41</v>
      </c>
      <c r="F8" s="3">
        <v>59</v>
      </c>
      <c r="K8">
        <v>3</v>
      </c>
    </row>
    <row r="9" spans="5:11" x14ac:dyDescent="0.15">
      <c r="E9" s="1" t="s">
        <v>42</v>
      </c>
      <c r="F9" s="3">
        <v>67</v>
      </c>
      <c r="K9">
        <v>2</v>
      </c>
    </row>
    <row r="10" spans="5:11" x14ac:dyDescent="0.15">
      <c r="E10" s="1" t="s">
        <v>43</v>
      </c>
      <c r="F10" s="3">
        <v>143</v>
      </c>
      <c r="K10">
        <v>8</v>
      </c>
    </row>
    <row r="11" spans="5:11" x14ac:dyDescent="0.15">
      <c r="E11" s="1" t="s">
        <v>44</v>
      </c>
      <c r="F11" s="3">
        <v>178</v>
      </c>
      <c r="K11">
        <v>54</v>
      </c>
    </row>
    <row r="12" spans="5:11" x14ac:dyDescent="0.15">
      <c r="E12" s="1" t="s">
        <v>45</v>
      </c>
      <c r="F12" s="3">
        <v>145</v>
      </c>
      <c r="K12">
        <v>12</v>
      </c>
    </row>
    <row r="13" spans="5:11" x14ac:dyDescent="0.15">
      <c r="E13" s="1" t="s">
        <v>46</v>
      </c>
      <c r="F13" s="3">
        <v>129</v>
      </c>
      <c r="K13">
        <v>5</v>
      </c>
    </row>
    <row r="14" spans="5:11" x14ac:dyDescent="0.15">
      <c r="E14" s="1" t="s">
        <v>47</v>
      </c>
      <c r="F14" s="3">
        <v>179</v>
      </c>
      <c r="K14">
        <v>9</v>
      </c>
    </row>
    <row r="15" spans="5:11" x14ac:dyDescent="0.15">
      <c r="E15" s="1" t="s">
        <v>48</v>
      </c>
      <c r="F15" s="3">
        <v>309</v>
      </c>
      <c r="K15">
        <v>6</v>
      </c>
    </row>
    <row r="16" spans="5:11" x14ac:dyDescent="0.15">
      <c r="E16" s="1" t="s">
        <v>49</v>
      </c>
      <c r="F16" s="3">
        <v>181</v>
      </c>
      <c r="K16">
        <v>6</v>
      </c>
    </row>
    <row r="17" spans="5:11" x14ac:dyDescent="0.15">
      <c r="E17" s="1" t="s">
        <v>50</v>
      </c>
      <c r="F17" s="3">
        <v>180</v>
      </c>
      <c r="K17">
        <v>8</v>
      </c>
    </row>
    <row r="18" spans="5:11" x14ac:dyDescent="0.15">
      <c r="E18" s="1" t="s">
        <v>51</v>
      </c>
      <c r="F18" s="3">
        <v>182</v>
      </c>
      <c r="K18">
        <v>2</v>
      </c>
    </row>
    <row r="19" spans="5:11" x14ac:dyDescent="0.15">
      <c r="E19" s="1" t="s">
        <v>52</v>
      </c>
      <c r="F19" s="3">
        <v>181</v>
      </c>
      <c r="K19">
        <v>12</v>
      </c>
    </row>
    <row r="20" spans="5:11" x14ac:dyDescent="0.15">
      <c r="E20" s="1" t="s">
        <v>53</v>
      </c>
      <c r="F20" s="3">
        <v>20</v>
      </c>
      <c r="K20">
        <v>12</v>
      </c>
    </row>
    <row r="21" spans="5:11" x14ac:dyDescent="0.15">
      <c r="E21" s="1" t="s">
        <v>54</v>
      </c>
      <c r="F21" s="3">
        <v>16</v>
      </c>
      <c r="K21">
        <v>8</v>
      </c>
    </row>
    <row r="22" spans="5:11" x14ac:dyDescent="0.15">
      <c r="E22" s="1" t="s">
        <v>55</v>
      </c>
      <c r="F22" s="3">
        <v>21</v>
      </c>
      <c r="K22">
        <v>14</v>
      </c>
    </row>
    <row r="23" spans="5:11" x14ac:dyDescent="0.15">
      <c r="E23" s="1" t="s">
        <v>56</v>
      </c>
      <c r="F23" s="3">
        <v>94</v>
      </c>
      <c r="K23">
        <v>10</v>
      </c>
    </row>
    <row r="24" spans="5:11" x14ac:dyDescent="0.15">
      <c r="E24" s="1" t="s">
        <v>57</v>
      </c>
      <c r="F24" s="3">
        <v>66</v>
      </c>
      <c r="K24">
        <f>SUM(K3:K23)</f>
        <v>198</v>
      </c>
    </row>
    <row r="25" spans="5:11" x14ac:dyDescent="0.15">
      <c r="E25" s="1" t="s">
        <v>58</v>
      </c>
      <c r="F25" s="3">
        <v>63</v>
      </c>
    </row>
    <row r="26" spans="5:11" x14ac:dyDescent="0.15">
      <c r="E26" s="1" t="s">
        <v>59</v>
      </c>
      <c r="F26" s="3">
        <v>216</v>
      </c>
    </row>
    <row r="27" spans="5:11" x14ac:dyDescent="0.15">
      <c r="E27" s="1" t="s">
        <v>60</v>
      </c>
      <c r="F27" s="3">
        <v>194</v>
      </c>
    </row>
    <row r="28" spans="5:11" x14ac:dyDescent="0.15">
      <c r="E28" s="1" t="s">
        <v>61</v>
      </c>
      <c r="F28" s="3">
        <v>206</v>
      </c>
    </row>
    <row r="29" spans="5:11" x14ac:dyDescent="0.15">
      <c r="E29" s="1" t="s">
        <v>62</v>
      </c>
      <c r="F29" s="3">
        <v>233</v>
      </c>
    </row>
    <row r="30" spans="5:11" x14ac:dyDescent="0.15">
      <c r="E30" s="1" t="s">
        <v>63</v>
      </c>
      <c r="F30" s="3">
        <v>195</v>
      </c>
    </row>
    <row r="31" spans="5:11" x14ac:dyDescent="0.15">
      <c r="F31" s="4">
        <f>SUM(F1:F30)</f>
        <v>3590</v>
      </c>
    </row>
  </sheetData>
  <phoneticPr fontId="1" type="noConversion"/>
  <pageMargins left="0.75" right="0.75" top="1" bottom="1" header="0.51111111111111107" footer="0.51111111111111107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1-11</vt:lpstr>
      <vt:lpstr>Sheet2</vt:lpstr>
      <vt:lpstr>'1-11'!Print_Titles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Administrator</cp:lastModifiedBy>
  <cp:revision>1</cp:revision>
  <cp:lastPrinted>2022-09-13T00:44:06Z</cp:lastPrinted>
  <dcterms:created xsi:type="dcterms:W3CDTF">2012-06-06T01:30:27Z</dcterms:created>
  <dcterms:modified xsi:type="dcterms:W3CDTF">2023-01-05T09:02:00Z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